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9 класс" sheetId="1" r:id="rId1"/>
    <sheet name="11 класс" sheetId="2" r:id="rId2"/>
  </sheets>
  <calcPr calcId="144525"/>
</workbook>
</file>

<file path=xl/calcChain.xml><?xml version="1.0" encoding="utf-8"?>
<calcChain xmlns="http://schemas.openxmlformats.org/spreadsheetml/2006/main">
  <c r="J4" i="2" l="1"/>
  <c r="J5" i="2"/>
  <c r="J6" i="2"/>
  <c r="J7" i="2"/>
  <c r="J8" i="2"/>
  <c r="J9" i="2"/>
  <c r="J10" i="2"/>
  <c r="J11" i="2"/>
  <c r="J12" i="2"/>
  <c r="J13" i="2"/>
  <c r="J3" i="2"/>
  <c r="J14" i="2" s="1"/>
  <c r="E7" i="2" l="1"/>
  <c r="N9" i="2"/>
  <c r="C8" i="2"/>
  <c r="N8" i="2" s="1"/>
  <c r="C4" i="2"/>
  <c r="E4" i="2" s="1"/>
  <c r="C5" i="2"/>
  <c r="N5" i="2" s="1"/>
  <c r="C6" i="2"/>
  <c r="N6" i="2" s="1"/>
  <c r="C7" i="2"/>
  <c r="P7" i="2" s="1"/>
  <c r="C10" i="2"/>
  <c r="N10" i="2" s="1"/>
  <c r="C11" i="2"/>
  <c r="G11" i="2" s="1"/>
  <c r="C12" i="2"/>
  <c r="P12" i="2" s="1"/>
  <c r="C13" i="2"/>
  <c r="N13" i="2" s="1"/>
  <c r="C3" i="2"/>
  <c r="N3" i="2" s="1"/>
  <c r="P11" i="2" l="1"/>
  <c r="N11" i="2"/>
  <c r="E11" i="2"/>
  <c r="E3" i="2"/>
  <c r="P5" i="2"/>
  <c r="P4" i="2"/>
  <c r="N4" i="2"/>
  <c r="P3" i="2"/>
  <c r="E6" i="2"/>
  <c r="P13" i="2"/>
  <c r="N12" i="2"/>
  <c r="P10" i="2"/>
  <c r="P9" i="2"/>
  <c r="P8" i="2"/>
  <c r="N7" i="2"/>
  <c r="P6" i="2"/>
  <c r="G6" i="1"/>
  <c r="G7" i="1"/>
  <c r="G10" i="1"/>
  <c r="G11" i="1"/>
  <c r="G12" i="1"/>
  <c r="G13" i="1"/>
  <c r="G14" i="1"/>
  <c r="G4" i="1"/>
  <c r="I14" i="2" l="1"/>
  <c r="M14" i="2" l="1"/>
  <c r="O14" i="2"/>
  <c r="Q14" i="2"/>
  <c r="R14" i="2"/>
  <c r="S14" i="2"/>
  <c r="T14" i="2"/>
  <c r="L14" i="2"/>
  <c r="D14" i="2"/>
  <c r="F14" i="2"/>
  <c r="K5" i="1"/>
  <c r="K6" i="1"/>
  <c r="K7" i="1"/>
  <c r="K8" i="1"/>
  <c r="K9" i="1"/>
  <c r="K10" i="1"/>
  <c r="K11" i="1"/>
  <c r="K12" i="1"/>
  <c r="K13" i="1"/>
  <c r="K14" i="1"/>
  <c r="C14" i="2" l="1"/>
  <c r="E13" i="2"/>
  <c r="G13" i="2"/>
  <c r="N14" i="2" l="1"/>
  <c r="P14" i="2"/>
  <c r="I11" i="1"/>
  <c r="H5" i="1"/>
  <c r="I5" i="1" s="1"/>
  <c r="H6" i="1"/>
  <c r="I6" i="1" s="1"/>
  <c r="H7" i="1"/>
  <c r="I7" i="1" s="1"/>
  <c r="H8" i="1"/>
  <c r="I8" i="1" s="1"/>
  <c r="H9" i="1"/>
  <c r="I9" i="1" s="1"/>
  <c r="H10" i="1"/>
  <c r="I10" i="1" s="1"/>
  <c r="H11" i="1"/>
  <c r="H12" i="1"/>
  <c r="I12" i="1" s="1"/>
  <c r="H13" i="1"/>
  <c r="I13" i="1" s="1"/>
  <c r="H14" i="1"/>
  <c r="I14" i="1" s="1"/>
  <c r="E5" i="1"/>
  <c r="E6" i="1"/>
  <c r="E7" i="1"/>
  <c r="E8" i="1"/>
  <c r="E9" i="1"/>
  <c r="E10" i="1"/>
  <c r="E11" i="1"/>
  <c r="E12" i="1"/>
  <c r="E13" i="1"/>
  <c r="E14" i="1"/>
  <c r="K4" i="1" l="1"/>
  <c r="H4" i="1"/>
  <c r="I4" i="1" s="1"/>
  <c r="E4" i="1"/>
  <c r="K4" i="2"/>
  <c r="K5" i="2"/>
  <c r="K6" i="2"/>
  <c r="K7" i="2"/>
  <c r="K8" i="2"/>
  <c r="K9" i="2"/>
  <c r="K10" i="2"/>
  <c r="K3" i="2"/>
  <c r="E5" i="2"/>
  <c r="E8" i="2"/>
  <c r="E9" i="2"/>
  <c r="E10" i="2"/>
  <c r="E12" i="2"/>
  <c r="G4" i="2"/>
  <c r="G5" i="2"/>
  <c r="G6" i="2"/>
  <c r="G7" i="2"/>
  <c r="G8" i="2"/>
  <c r="G9" i="2"/>
  <c r="G10" i="2"/>
  <c r="G12" i="2"/>
  <c r="G3" i="2"/>
  <c r="K12" i="2" l="1"/>
  <c r="E14" i="2"/>
  <c r="J15" i="2" s="1"/>
  <c r="G14" i="2"/>
  <c r="L15" i="1"/>
  <c r="F15" i="1"/>
  <c r="D15" i="1"/>
  <c r="C15" i="1"/>
  <c r="K14" i="2" l="1"/>
  <c r="I15" i="1"/>
  <c r="H15" i="1"/>
  <c r="G15" i="1"/>
  <c r="E15" i="1"/>
  <c r="K15" i="1" l="1"/>
  <c r="J15" i="1"/>
</calcChain>
</file>

<file path=xl/sharedStrings.xml><?xml version="1.0" encoding="utf-8"?>
<sst xmlns="http://schemas.openxmlformats.org/spreadsheetml/2006/main" count="66" uniqueCount="49">
  <si>
    <t>№ п\п</t>
  </si>
  <si>
    <t>ОУ</t>
  </si>
  <si>
    <t>Общее количество выпускников 9 кл.</t>
  </si>
  <si>
    <t>Поступают</t>
  </si>
  <si>
    <t>ССУЗы в РТ</t>
  </si>
  <si>
    <t>в %</t>
  </si>
  <si>
    <t>ССУЗы в РФ</t>
  </si>
  <si>
    <t>Всего поступают в ССУЗы в РТ и в РФ</t>
  </si>
  <si>
    <t>Перешли на обучение в 10 класс</t>
  </si>
  <si>
    <t>Не пересдали и остались повторно на второй год в 9 класс</t>
  </si>
  <si>
    <t>ИТОГО:</t>
  </si>
  <si>
    <t>№ п/п</t>
  </si>
  <si>
    <t>Общеее количество выпускников</t>
  </si>
  <si>
    <t>в ВУЗы</t>
  </si>
  <si>
    <t>в ВУЗы в %</t>
  </si>
  <si>
    <t>в ССУЗы</t>
  </si>
  <si>
    <t>в ССУЗы в %</t>
  </si>
  <si>
    <t>ПУ</t>
  </si>
  <si>
    <t>ПУ в %</t>
  </si>
  <si>
    <t>Поступили в ВУЗы, ССУЗы и ПУ</t>
  </si>
  <si>
    <t>Курсы,ДОСАФ</t>
  </si>
  <si>
    <t>Армия</t>
  </si>
  <si>
    <t>Армия, в %</t>
  </si>
  <si>
    <t>Трудоустроены</t>
  </si>
  <si>
    <t>Трудоустроены в %</t>
  </si>
  <si>
    <t>Не определены</t>
  </si>
  <si>
    <t>Умер</t>
  </si>
  <si>
    <t>Осужден, СИЗО</t>
  </si>
  <si>
    <t>Не определены в %</t>
  </si>
  <si>
    <t>Примечание</t>
  </si>
  <si>
    <t>МБОУ Баян-Колская СОШ</t>
  </si>
  <si>
    <t>МБОУ Кара-Хаакская СОШ</t>
  </si>
  <si>
    <t>МБОУ Сукпакская СОШ им. Б.И. Араптана</t>
  </si>
  <si>
    <t>МБОУ Терлиг-Хаинская СОШ</t>
  </si>
  <si>
    <t>МБОУ Целинная СОШ</t>
  </si>
  <si>
    <t>МБОУ Усть-Элегестинская СОШ</t>
  </si>
  <si>
    <t>1-лечение</t>
  </si>
  <si>
    <t xml:space="preserve">МБОУ Целиная СОШ </t>
  </si>
  <si>
    <t>МБОУ Шамбалыгская СОШ</t>
  </si>
  <si>
    <t>МБОУ Чербинская СОШ</t>
  </si>
  <si>
    <t>МБОУ Ээрбекской СОШ</t>
  </si>
  <si>
    <t>МБОУ Ээрбекская СОШ</t>
  </si>
  <si>
    <t>МБОУ СОШ №2 пгт. Каа-Хем</t>
  </si>
  <si>
    <t>МБОУ СОШ №1 пгт. Каа-Хем</t>
  </si>
  <si>
    <t>Трудоустройство выпускников 11 классов общеобразовательных учреждений Кызылского кожууна</t>
  </si>
  <si>
    <t>Исп. Иргит А.Ю.</t>
  </si>
  <si>
    <t>По состоянию 13.10.2020г.</t>
  </si>
  <si>
    <t>Профнамерения выпускников 9 классов общеобразовательных учреждений Кызылского  кожууна в 2020 году</t>
  </si>
  <si>
    <t>2 чел. находятся на длительном лечении в туберкулезном диспансере 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</si>
</sst>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₽_-;\-* #,##0.00\ _₽_-;_-* &quot;-&quot;??\ _₽_-;_-@_-"/>
    <numFmt numFmtId="165" formatCode="0.0"/>
    <numFmt numFmtId="166" formatCode="_-* #,##0.0\ _₽_-;\-* #,##0.0\ _₽_-;_-* &quot;-&quot;??\ _₽_-;_-@_-"/>
    <numFmt numFmtId="167" formatCode="_-* #,##0\ _₽_-;\-* #,##0\ _₽_-;_-* &quot;-&quot;??\ _₽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/>
    <xf numFmtId="0" fontId="5" fillId="0" borderId="1" xfId="0" applyFont="1" applyBorder="1" applyAlignment="1">
      <alignment horizontal="center" wrapText="1"/>
    </xf>
    <xf numFmtId="0" fontId="11" fillId="2" borderId="0" xfId="0" applyFont="1" applyFill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167" fontId="3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65" fontId="2" fillId="0" borderId="1" xfId="0" applyNumberFormat="1" applyFont="1" applyBorder="1" applyAlignment="1">
      <alignment horizontal="center" vertical="center" wrapText="1"/>
    </xf>
    <xf numFmtId="166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1" fontId="3" fillId="2" borderId="1" xfId="0" applyNumberFormat="1" applyFont="1" applyFill="1" applyBorder="1" applyAlignment="1">
      <alignment horizontal="center" vertical="center" wrapText="1"/>
    </xf>
    <xf numFmtId="167" fontId="3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2" borderId="0" xfId="0" applyFill="1"/>
    <xf numFmtId="0" fontId="3" fillId="2" borderId="1" xfId="0" applyFont="1" applyFill="1" applyBorder="1" applyAlignment="1">
      <alignment horizontal="center" vertical="top"/>
    </xf>
    <xf numFmtId="1" fontId="3" fillId="2" borderId="1" xfId="0" applyNumberFormat="1" applyFont="1" applyFill="1" applyBorder="1" applyAlignment="1">
      <alignment horizontal="center" vertical="top"/>
    </xf>
    <xf numFmtId="165" fontId="3" fillId="2" borderId="1" xfId="0" applyNumberFormat="1" applyFont="1" applyFill="1" applyBorder="1" applyAlignment="1">
      <alignment horizontal="center" vertical="top"/>
    </xf>
    <xf numFmtId="0" fontId="0" fillId="2" borderId="0" xfId="0" applyFill="1" applyAlignment="1">
      <alignment vertical="top" wrapText="1"/>
    </xf>
    <xf numFmtId="0" fontId="9" fillId="2" borderId="1" xfId="0" applyFont="1" applyFill="1" applyBorder="1" applyAlignment="1">
      <alignment horizontal="center" vertical="top"/>
    </xf>
    <xf numFmtId="0" fontId="0" fillId="2" borderId="0" xfId="0" applyFill="1" applyAlignment="1">
      <alignment vertical="top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165" fontId="0" fillId="0" borderId="0" xfId="0" applyNumberFormat="1"/>
    <xf numFmtId="165" fontId="13" fillId="2" borderId="1" xfId="0" applyNumberFormat="1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165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top"/>
    </xf>
    <xf numFmtId="1" fontId="7" fillId="2" borderId="1" xfId="0" applyNumberFormat="1" applyFont="1" applyFill="1" applyBorder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14" fillId="0" borderId="2" xfId="0" applyFont="1" applyBorder="1" applyAlignment="1">
      <alignment horizontal="center"/>
    </xf>
    <xf numFmtId="0" fontId="7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10" fillId="2" borderId="0" xfId="0" applyFont="1" applyFill="1" applyAlignment="1">
      <alignment horizont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T3" sqref="T3"/>
    </sheetView>
  </sheetViews>
  <sheetFormatPr defaultRowHeight="15" x14ac:dyDescent="0.25"/>
  <cols>
    <col min="1" max="1" width="5" customWidth="1"/>
    <col min="2" max="2" width="27.140625" customWidth="1"/>
    <col min="3" max="3" width="12.28515625" customWidth="1"/>
    <col min="4" max="4" width="8.28515625" customWidth="1"/>
    <col min="5" max="5" width="6" customWidth="1"/>
    <col min="6" max="6" width="7.85546875" customWidth="1"/>
    <col min="7" max="7" width="6.7109375" customWidth="1"/>
    <col min="8" max="8" width="10.42578125" customWidth="1"/>
    <col min="9" max="9" width="6.28515625" customWidth="1"/>
    <col min="11" max="11" width="6.42578125" customWidth="1"/>
    <col min="13" max="13" width="12" customWidth="1"/>
  </cols>
  <sheetData>
    <row r="1" spans="1:13" ht="36.75" customHeight="1" x14ac:dyDescent="0.25">
      <c r="A1" s="52" t="s">
        <v>47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s="7" customFormat="1" x14ac:dyDescent="0.25">
      <c r="A2" s="53" t="s">
        <v>0</v>
      </c>
      <c r="B2" s="53" t="s">
        <v>1</v>
      </c>
      <c r="C2" s="53" t="s">
        <v>2</v>
      </c>
      <c r="D2" s="53" t="s">
        <v>3</v>
      </c>
      <c r="E2" s="53"/>
      <c r="F2" s="53"/>
      <c r="G2" s="53"/>
      <c r="H2" s="53"/>
      <c r="I2" s="53"/>
      <c r="J2" s="53" t="s">
        <v>8</v>
      </c>
      <c r="K2" s="53" t="s">
        <v>5</v>
      </c>
      <c r="L2" s="53" t="s">
        <v>9</v>
      </c>
      <c r="M2" s="51" t="s">
        <v>29</v>
      </c>
    </row>
    <row r="3" spans="1:13" s="7" customFormat="1" ht="90" customHeight="1" x14ac:dyDescent="0.25">
      <c r="A3" s="53"/>
      <c r="B3" s="53"/>
      <c r="C3" s="53"/>
      <c r="D3" s="10" t="s">
        <v>4</v>
      </c>
      <c r="E3" s="10" t="s">
        <v>5</v>
      </c>
      <c r="F3" s="10" t="s">
        <v>6</v>
      </c>
      <c r="G3" s="10" t="s">
        <v>5</v>
      </c>
      <c r="H3" s="10" t="s">
        <v>7</v>
      </c>
      <c r="I3" s="10" t="s">
        <v>5</v>
      </c>
      <c r="J3" s="53"/>
      <c r="K3" s="53"/>
      <c r="L3" s="53"/>
      <c r="M3" s="51"/>
    </row>
    <row r="4" spans="1:13" s="26" customFormat="1" ht="16.5" customHeight="1" x14ac:dyDescent="0.25">
      <c r="A4" s="20">
        <v>1</v>
      </c>
      <c r="B4" s="21" t="s">
        <v>30</v>
      </c>
      <c r="C4" s="20">
        <v>18</v>
      </c>
      <c r="D4" s="20">
        <v>3</v>
      </c>
      <c r="E4" s="22">
        <f>D4/C4*100</f>
        <v>16.666666666666664</v>
      </c>
      <c r="F4" s="20">
        <v>2</v>
      </c>
      <c r="G4" s="23">
        <f>F4/C4*100</f>
        <v>11.111111111111111</v>
      </c>
      <c r="H4" s="20">
        <f>D4+F4</f>
        <v>5</v>
      </c>
      <c r="I4" s="22">
        <f>H4/C4*100</f>
        <v>27.777777777777779</v>
      </c>
      <c r="J4" s="20">
        <v>13</v>
      </c>
      <c r="K4" s="22">
        <f>J4/C4*100</f>
        <v>72.222222222222214</v>
      </c>
      <c r="L4" s="24">
        <v>1</v>
      </c>
      <c r="M4" s="25"/>
    </row>
    <row r="5" spans="1:13" x14ac:dyDescent="0.25">
      <c r="A5" s="2">
        <v>2</v>
      </c>
      <c r="B5" s="12" t="s">
        <v>31</v>
      </c>
      <c r="C5" s="2">
        <v>22</v>
      </c>
      <c r="D5" s="2">
        <v>5</v>
      </c>
      <c r="E5" s="11">
        <f t="shared" ref="E5:E14" si="0">D5/C5*100</f>
        <v>22.727272727272727</v>
      </c>
      <c r="F5" s="2"/>
      <c r="G5" s="13"/>
      <c r="H5" s="2">
        <f t="shared" ref="H5:H14" si="1">D5+F5</f>
        <v>5</v>
      </c>
      <c r="I5" s="11">
        <f t="shared" ref="I5:I14" si="2">H5/C5*100</f>
        <v>22.727272727272727</v>
      </c>
      <c r="J5" s="2">
        <v>16</v>
      </c>
      <c r="K5" s="11">
        <f t="shared" ref="K5:K14" si="3">J5/C5*100</f>
        <v>72.727272727272734</v>
      </c>
      <c r="L5" s="14">
        <v>0</v>
      </c>
      <c r="M5" s="19" t="s">
        <v>36</v>
      </c>
    </row>
    <row r="6" spans="1:13" ht="25.5" x14ac:dyDescent="0.25">
      <c r="A6" s="2">
        <v>3</v>
      </c>
      <c r="B6" s="12" t="s">
        <v>32</v>
      </c>
      <c r="C6" s="2">
        <v>100</v>
      </c>
      <c r="D6" s="2">
        <v>22</v>
      </c>
      <c r="E6" s="11">
        <f t="shared" si="0"/>
        <v>22</v>
      </c>
      <c r="F6" s="2">
        <v>28</v>
      </c>
      <c r="G6" s="13">
        <f t="shared" ref="G6:G14" si="4">F6/C6*100</f>
        <v>28.000000000000004</v>
      </c>
      <c r="H6" s="2">
        <f t="shared" si="1"/>
        <v>50</v>
      </c>
      <c r="I6" s="11">
        <f t="shared" si="2"/>
        <v>50</v>
      </c>
      <c r="J6" s="2">
        <v>37</v>
      </c>
      <c r="K6" s="11">
        <f t="shared" si="3"/>
        <v>37</v>
      </c>
      <c r="L6" s="14">
        <v>11</v>
      </c>
      <c r="M6" s="19" t="s">
        <v>36</v>
      </c>
    </row>
    <row r="7" spans="1:13" x14ac:dyDescent="0.25">
      <c r="A7" s="2">
        <v>4</v>
      </c>
      <c r="B7" s="12" t="s">
        <v>33</v>
      </c>
      <c r="C7" s="2">
        <v>9</v>
      </c>
      <c r="D7" s="2">
        <v>1</v>
      </c>
      <c r="E7" s="11">
        <f t="shared" si="0"/>
        <v>11.111111111111111</v>
      </c>
      <c r="F7" s="2">
        <v>2</v>
      </c>
      <c r="G7" s="13">
        <f t="shared" si="4"/>
        <v>22.222222222222221</v>
      </c>
      <c r="H7" s="2">
        <f t="shared" si="1"/>
        <v>3</v>
      </c>
      <c r="I7" s="11">
        <f t="shared" si="2"/>
        <v>33.333333333333329</v>
      </c>
      <c r="J7" s="2">
        <v>6</v>
      </c>
      <c r="K7" s="11">
        <f t="shared" si="3"/>
        <v>66.666666666666657</v>
      </c>
      <c r="L7" s="14">
        <v>0</v>
      </c>
      <c r="M7" s="15"/>
    </row>
    <row r="8" spans="1:13" x14ac:dyDescent="0.25">
      <c r="A8" s="2">
        <v>5</v>
      </c>
      <c r="B8" s="12" t="s">
        <v>37</v>
      </c>
      <c r="C8" s="2">
        <v>19</v>
      </c>
      <c r="D8" s="2">
        <v>8</v>
      </c>
      <c r="E8" s="11">
        <f t="shared" si="0"/>
        <v>42.105263157894733</v>
      </c>
      <c r="F8" s="2"/>
      <c r="G8" s="13"/>
      <c r="H8" s="2">
        <f t="shared" si="1"/>
        <v>8</v>
      </c>
      <c r="I8" s="11">
        <f t="shared" si="2"/>
        <v>42.105263157894733</v>
      </c>
      <c r="J8" s="2">
        <v>10</v>
      </c>
      <c r="K8" s="11">
        <f t="shared" si="3"/>
        <v>52.631578947368418</v>
      </c>
      <c r="L8" s="14">
        <v>1</v>
      </c>
      <c r="M8" s="15"/>
    </row>
    <row r="9" spans="1:13" x14ac:dyDescent="0.25">
      <c r="A9" s="2">
        <v>6</v>
      </c>
      <c r="B9" s="12" t="s">
        <v>38</v>
      </c>
      <c r="C9" s="2">
        <v>5</v>
      </c>
      <c r="D9" s="2">
        <v>3</v>
      </c>
      <c r="E9" s="11">
        <f t="shared" si="0"/>
        <v>60</v>
      </c>
      <c r="F9" s="2">
        <v>0</v>
      </c>
      <c r="G9" s="13"/>
      <c r="H9" s="2">
        <f t="shared" si="1"/>
        <v>3</v>
      </c>
      <c r="I9" s="11">
        <f t="shared" si="2"/>
        <v>60</v>
      </c>
      <c r="J9" s="2">
        <v>2</v>
      </c>
      <c r="K9" s="11">
        <f t="shared" si="3"/>
        <v>40</v>
      </c>
      <c r="L9" s="14">
        <v>0</v>
      </c>
      <c r="M9" s="15"/>
    </row>
    <row r="10" spans="1:13" ht="18.75" customHeight="1" x14ac:dyDescent="0.25">
      <c r="A10" s="2">
        <v>7</v>
      </c>
      <c r="B10" s="12" t="s">
        <v>35</v>
      </c>
      <c r="C10" s="2">
        <v>29</v>
      </c>
      <c r="D10" s="2">
        <v>6</v>
      </c>
      <c r="E10" s="11">
        <f t="shared" si="0"/>
        <v>20.689655172413794</v>
      </c>
      <c r="F10" s="2">
        <v>5</v>
      </c>
      <c r="G10" s="13">
        <f t="shared" si="4"/>
        <v>17.241379310344829</v>
      </c>
      <c r="H10" s="2">
        <f t="shared" si="1"/>
        <v>11</v>
      </c>
      <c r="I10" s="11">
        <f t="shared" si="2"/>
        <v>37.931034482758619</v>
      </c>
      <c r="J10" s="2">
        <v>15</v>
      </c>
      <c r="K10" s="11">
        <f t="shared" si="3"/>
        <v>51.724137931034484</v>
      </c>
      <c r="L10" s="2">
        <v>3</v>
      </c>
      <c r="M10" s="15"/>
    </row>
    <row r="11" spans="1:13" x14ac:dyDescent="0.25">
      <c r="A11" s="2">
        <v>9</v>
      </c>
      <c r="B11" s="12" t="s">
        <v>40</v>
      </c>
      <c r="C11" s="2">
        <v>20</v>
      </c>
      <c r="D11" s="2">
        <v>2</v>
      </c>
      <c r="E11" s="11">
        <f t="shared" si="0"/>
        <v>10</v>
      </c>
      <c r="F11" s="2">
        <v>6</v>
      </c>
      <c r="G11" s="13">
        <f t="shared" si="4"/>
        <v>30</v>
      </c>
      <c r="H11" s="2">
        <f t="shared" si="1"/>
        <v>8</v>
      </c>
      <c r="I11" s="11">
        <f t="shared" si="2"/>
        <v>40</v>
      </c>
      <c r="J11" s="2">
        <v>10</v>
      </c>
      <c r="K11" s="11">
        <f t="shared" si="3"/>
        <v>50</v>
      </c>
      <c r="L11" s="14">
        <v>2</v>
      </c>
      <c r="M11" s="15"/>
    </row>
    <row r="12" spans="1:13" x14ac:dyDescent="0.25">
      <c r="A12" s="2">
        <v>10</v>
      </c>
      <c r="B12" s="12" t="s">
        <v>39</v>
      </c>
      <c r="C12" s="2">
        <v>11</v>
      </c>
      <c r="D12" s="2">
        <v>1</v>
      </c>
      <c r="E12" s="11">
        <f t="shared" si="0"/>
        <v>9.0909090909090917</v>
      </c>
      <c r="F12" s="2">
        <v>2</v>
      </c>
      <c r="G12" s="13">
        <f t="shared" si="4"/>
        <v>18.181818181818183</v>
      </c>
      <c r="H12" s="2">
        <f t="shared" si="1"/>
        <v>3</v>
      </c>
      <c r="I12" s="11">
        <f t="shared" si="2"/>
        <v>27.27272727272727</v>
      </c>
      <c r="J12" s="2">
        <v>6</v>
      </c>
      <c r="K12" s="11">
        <f t="shared" si="3"/>
        <v>54.54545454545454</v>
      </c>
      <c r="L12" s="14">
        <v>2</v>
      </c>
      <c r="M12" s="15"/>
    </row>
    <row r="13" spans="1:13" x14ac:dyDescent="0.25">
      <c r="A13" s="2">
        <v>11</v>
      </c>
      <c r="B13" s="12" t="s">
        <v>42</v>
      </c>
      <c r="C13" s="2">
        <v>126</v>
      </c>
      <c r="D13" s="2">
        <v>35</v>
      </c>
      <c r="E13" s="11">
        <f t="shared" si="0"/>
        <v>27.777777777777779</v>
      </c>
      <c r="F13" s="2">
        <v>17</v>
      </c>
      <c r="G13" s="13">
        <f t="shared" si="4"/>
        <v>13.492063492063492</v>
      </c>
      <c r="H13" s="2">
        <f t="shared" si="1"/>
        <v>52</v>
      </c>
      <c r="I13" s="11">
        <f t="shared" si="2"/>
        <v>41.269841269841265</v>
      </c>
      <c r="J13" s="2">
        <v>62</v>
      </c>
      <c r="K13" s="11">
        <f t="shared" si="3"/>
        <v>49.206349206349202</v>
      </c>
      <c r="L13" s="14">
        <v>12</v>
      </c>
      <c r="M13" s="15"/>
    </row>
    <row r="14" spans="1:13" x14ac:dyDescent="0.25">
      <c r="A14" s="2">
        <v>12</v>
      </c>
      <c r="B14" s="18" t="s">
        <v>43</v>
      </c>
      <c r="C14" s="2">
        <v>135</v>
      </c>
      <c r="D14" s="2">
        <v>44</v>
      </c>
      <c r="E14" s="11">
        <f t="shared" si="0"/>
        <v>32.592592592592595</v>
      </c>
      <c r="F14" s="2">
        <v>24</v>
      </c>
      <c r="G14" s="13">
        <f t="shared" si="4"/>
        <v>17.777777777777779</v>
      </c>
      <c r="H14" s="2">
        <f t="shared" si="1"/>
        <v>68</v>
      </c>
      <c r="I14" s="11">
        <f t="shared" si="2"/>
        <v>50.370370370370367</v>
      </c>
      <c r="J14" s="2">
        <v>60</v>
      </c>
      <c r="K14" s="11">
        <f t="shared" si="3"/>
        <v>44.444444444444443</v>
      </c>
      <c r="L14" s="14">
        <v>7</v>
      </c>
      <c r="M14" s="15"/>
    </row>
    <row r="15" spans="1:13" x14ac:dyDescent="0.25">
      <c r="A15" s="54" t="s">
        <v>10</v>
      </c>
      <c r="B15" s="54"/>
      <c r="C15" s="14">
        <f>SUM(C4:C14)</f>
        <v>494</v>
      </c>
      <c r="D15" s="14">
        <f>SUM(D4:D14)</f>
        <v>130</v>
      </c>
      <c r="E15" s="16">
        <f>AVERAGE(E4:E14)</f>
        <v>24.978295299694409</v>
      </c>
      <c r="F15" s="14">
        <f>SUM(F4:F14)</f>
        <v>86</v>
      </c>
      <c r="G15" s="17">
        <f>AVERAGE(G4:G14)</f>
        <v>19.753296511917203</v>
      </c>
      <c r="H15" s="14">
        <f>SUM(H4:H14)</f>
        <v>216</v>
      </c>
      <c r="I15" s="16">
        <f>AVERAGE(I4:I14)</f>
        <v>39.344329126543279</v>
      </c>
      <c r="J15" s="14">
        <f>SUM(J4:J14)</f>
        <v>237</v>
      </c>
      <c r="K15" s="16">
        <f>AVERAGE(K4:K14)</f>
        <v>53.742556971892071</v>
      </c>
      <c r="L15" s="14">
        <f>SUM(L4:L14)</f>
        <v>39</v>
      </c>
      <c r="M15" s="15"/>
    </row>
  </sheetData>
  <mergeCells count="10">
    <mergeCell ref="M2:M3"/>
    <mergeCell ref="A1:M1"/>
    <mergeCell ref="L2:L3"/>
    <mergeCell ref="A15:B15"/>
    <mergeCell ref="A2:A3"/>
    <mergeCell ref="B2:B3"/>
    <mergeCell ref="C2:C3"/>
    <mergeCell ref="D2:I2"/>
    <mergeCell ref="J2:J3"/>
    <mergeCell ref="K2:K3"/>
  </mergeCells>
  <pageMargins left="0.7" right="0.7" top="0.75" bottom="0.75" header="0.3" footer="0.3"/>
  <pageSetup paperSize="9" orientation="landscape" verticalDpi="0" r:id="rId1"/>
  <ignoredErrors>
    <ignoredError sqref="E15:L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workbookViewId="0">
      <selection activeCell="H14" sqref="H14"/>
    </sheetView>
  </sheetViews>
  <sheetFormatPr defaultRowHeight="15" x14ac:dyDescent="0.25"/>
  <cols>
    <col min="1" max="1" width="4.42578125" style="4" customWidth="1"/>
    <col min="2" max="2" width="22" customWidth="1"/>
    <col min="3" max="3" width="9.140625" style="1"/>
    <col min="4" max="5" width="6.85546875" customWidth="1"/>
    <col min="6" max="6" width="7.140625" customWidth="1"/>
    <col min="7" max="7" width="6.7109375" customWidth="1"/>
    <col min="8" max="8" width="6.85546875" customWidth="1"/>
    <col min="9" max="9" width="7.7109375" customWidth="1"/>
    <col min="10" max="10" width="9.85546875" customWidth="1"/>
    <col min="11" max="11" width="6" customWidth="1"/>
    <col min="12" max="12" width="7" customWidth="1"/>
    <col min="13" max="13" width="4.7109375" customWidth="1"/>
    <col min="14" max="14" width="7" customWidth="1"/>
    <col min="15" max="15" width="8.28515625" customWidth="1"/>
    <col min="17" max="17" width="4.5703125" customWidth="1"/>
    <col min="18" max="18" width="8.42578125" customWidth="1"/>
    <col min="19" max="19" width="6.28515625" customWidth="1"/>
    <col min="20" max="20" width="8.140625" customWidth="1"/>
    <col min="21" max="21" width="16.7109375" customWidth="1"/>
  </cols>
  <sheetData>
    <row r="1" spans="1:21" s="49" customFormat="1" ht="34.5" customHeight="1" x14ac:dyDescent="0.3">
      <c r="A1" s="55" t="s">
        <v>44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</row>
    <row r="2" spans="1:21" s="6" customFormat="1" ht="57.75" customHeight="1" x14ac:dyDescent="0.2">
      <c r="A2" s="5" t="s">
        <v>11</v>
      </c>
      <c r="B2" s="5" t="s">
        <v>1</v>
      </c>
      <c r="C2" s="8" t="s">
        <v>12</v>
      </c>
      <c r="D2" s="5" t="s">
        <v>13</v>
      </c>
      <c r="E2" s="5" t="s">
        <v>14</v>
      </c>
      <c r="F2" s="5" t="s">
        <v>15</v>
      </c>
      <c r="G2" s="5" t="s">
        <v>16</v>
      </c>
      <c r="H2" s="5" t="s">
        <v>17</v>
      </c>
      <c r="I2" s="5" t="s">
        <v>18</v>
      </c>
      <c r="J2" s="5" t="s">
        <v>19</v>
      </c>
      <c r="K2" s="5" t="s">
        <v>5</v>
      </c>
      <c r="L2" s="5" t="s">
        <v>20</v>
      </c>
      <c r="M2" s="5" t="s">
        <v>21</v>
      </c>
      <c r="N2" s="5" t="s">
        <v>22</v>
      </c>
      <c r="O2" s="5" t="s">
        <v>23</v>
      </c>
      <c r="P2" s="5" t="s">
        <v>24</v>
      </c>
      <c r="Q2" s="5" t="s">
        <v>25</v>
      </c>
      <c r="R2" s="5" t="s">
        <v>28</v>
      </c>
      <c r="S2" s="5" t="s">
        <v>26</v>
      </c>
      <c r="T2" s="5" t="s">
        <v>27</v>
      </c>
      <c r="U2" s="5" t="s">
        <v>29</v>
      </c>
    </row>
    <row r="3" spans="1:21" s="32" customFormat="1" ht="25.5" x14ac:dyDescent="0.25">
      <c r="A3" s="27">
        <v>1</v>
      </c>
      <c r="B3" s="21" t="s">
        <v>30</v>
      </c>
      <c r="C3" s="31">
        <f>D3+F3+H3+L3+M3+O3+Q3</f>
        <v>8</v>
      </c>
      <c r="D3" s="37">
        <v>2</v>
      </c>
      <c r="E3" s="28">
        <f>D3/C3*100</f>
        <v>25</v>
      </c>
      <c r="F3" s="37">
        <v>5</v>
      </c>
      <c r="G3" s="29">
        <f>F3/C3*100</f>
        <v>62.5</v>
      </c>
      <c r="H3" s="27">
        <v>0</v>
      </c>
      <c r="I3" s="29">
        <v>0</v>
      </c>
      <c r="J3" s="27">
        <f>D3+F3</f>
        <v>7</v>
      </c>
      <c r="K3" s="29">
        <f>J3/C3*100</f>
        <v>87.5</v>
      </c>
      <c r="L3" s="37">
        <v>0</v>
      </c>
      <c r="M3" s="37">
        <v>0</v>
      </c>
      <c r="N3" s="27">
        <f>M3/C3*100</f>
        <v>0</v>
      </c>
      <c r="O3" s="37">
        <v>1</v>
      </c>
      <c r="P3" s="28">
        <f>O3/C3*100</f>
        <v>12.5</v>
      </c>
      <c r="Q3" s="37"/>
      <c r="R3" s="27"/>
      <c r="S3" s="27"/>
      <c r="T3" s="27"/>
      <c r="U3" s="27"/>
    </row>
    <row r="4" spans="1:21" s="32" customFormat="1" ht="25.5" x14ac:dyDescent="0.25">
      <c r="A4" s="27">
        <v>2</v>
      </c>
      <c r="B4" s="21" t="s">
        <v>31</v>
      </c>
      <c r="C4" s="31">
        <f t="shared" ref="C4:C13" si="0">D4+F4+H4+L4+M4+O4+Q4</f>
        <v>5</v>
      </c>
      <c r="D4" s="37">
        <v>1</v>
      </c>
      <c r="E4" s="28">
        <f>D4/C4*100</f>
        <v>20</v>
      </c>
      <c r="F4" s="37">
        <v>4</v>
      </c>
      <c r="G4" s="29">
        <f t="shared" ref="G4:G13" si="1">F4/C4*100</f>
        <v>80</v>
      </c>
      <c r="H4" s="27">
        <v>0</v>
      </c>
      <c r="I4" s="29">
        <v>0</v>
      </c>
      <c r="J4" s="27">
        <f t="shared" ref="J4:J13" si="2">D4+F4</f>
        <v>5</v>
      </c>
      <c r="K4" s="29">
        <f t="shared" ref="K4:K12" si="3">J4/C4*100</f>
        <v>100</v>
      </c>
      <c r="L4" s="37"/>
      <c r="M4" s="37"/>
      <c r="N4" s="27">
        <f t="shared" ref="N4:N14" si="4">M4/C4*100</f>
        <v>0</v>
      </c>
      <c r="O4" s="37"/>
      <c r="P4" s="28">
        <f t="shared" ref="P4:P14" si="5">O4/C4*100</f>
        <v>0</v>
      </c>
      <c r="Q4" s="37"/>
      <c r="R4" s="27"/>
      <c r="S4" s="27"/>
      <c r="T4" s="27"/>
      <c r="U4" s="27"/>
    </row>
    <row r="5" spans="1:21" s="30" customFormat="1" ht="25.5" x14ac:dyDescent="0.25">
      <c r="A5" s="27">
        <v>3</v>
      </c>
      <c r="B5" s="21" t="s">
        <v>32</v>
      </c>
      <c r="C5" s="31">
        <f t="shared" si="0"/>
        <v>27</v>
      </c>
      <c r="D5" s="38">
        <v>12</v>
      </c>
      <c r="E5" s="28">
        <f t="shared" ref="E5:E13" si="6">D5/C5*100</f>
        <v>44.444444444444443</v>
      </c>
      <c r="F5" s="38">
        <v>15</v>
      </c>
      <c r="G5" s="29">
        <f t="shared" si="1"/>
        <v>55.555555555555557</v>
      </c>
      <c r="H5" s="27">
        <v>0</v>
      </c>
      <c r="I5" s="29">
        <v>0</v>
      </c>
      <c r="J5" s="27">
        <f t="shared" si="2"/>
        <v>27</v>
      </c>
      <c r="K5" s="29">
        <f t="shared" si="3"/>
        <v>100</v>
      </c>
      <c r="L5" s="38">
        <v>0</v>
      </c>
      <c r="M5" s="38"/>
      <c r="N5" s="27">
        <f t="shared" si="4"/>
        <v>0</v>
      </c>
      <c r="O5" s="38"/>
      <c r="P5" s="28">
        <f t="shared" si="5"/>
        <v>0</v>
      </c>
      <c r="Q5" s="38"/>
      <c r="R5" s="21"/>
      <c r="S5" s="21"/>
      <c r="T5" s="21"/>
      <c r="U5" s="21"/>
    </row>
    <row r="6" spans="1:21" s="32" customFormat="1" ht="25.5" x14ac:dyDescent="0.25">
      <c r="A6" s="27">
        <v>4</v>
      </c>
      <c r="B6" s="21" t="s">
        <v>33</v>
      </c>
      <c r="C6" s="31">
        <f t="shared" si="0"/>
        <v>4</v>
      </c>
      <c r="D6" s="37">
        <v>1</v>
      </c>
      <c r="E6" s="28">
        <f t="shared" si="6"/>
        <v>25</v>
      </c>
      <c r="F6" s="37">
        <v>3</v>
      </c>
      <c r="G6" s="29">
        <f t="shared" si="1"/>
        <v>75</v>
      </c>
      <c r="H6" s="27">
        <v>0</v>
      </c>
      <c r="I6" s="29">
        <v>0</v>
      </c>
      <c r="J6" s="27">
        <f t="shared" si="2"/>
        <v>4</v>
      </c>
      <c r="K6" s="29">
        <f t="shared" si="3"/>
        <v>100</v>
      </c>
      <c r="L6" s="37"/>
      <c r="M6" s="37"/>
      <c r="N6" s="27">
        <f t="shared" si="4"/>
        <v>0</v>
      </c>
      <c r="O6" s="37"/>
      <c r="P6" s="28">
        <f t="shared" si="5"/>
        <v>0</v>
      </c>
      <c r="Q6" s="37"/>
      <c r="R6" s="27"/>
      <c r="S6" s="27"/>
      <c r="T6" s="27"/>
      <c r="U6" s="27"/>
    </row>
    <row r="7" spans="1:21" s="26" customFormat="1" x14ac:dyDescent="0.25">
      <c r="A7" s="33">
        <v>5</v>
      </c>
      <c r="B7" s="34" t="s">
        <v>34</v>
      </c>
      <c r="C7" s="31">
        <f t="shared" si="0"/>
        <v>6</v>
      </c>
      <c r="D7" s="39">
        <v>0</v>
      </c>
      <c r="E7" s="28">
        <f t="shared" si="6"/>
        <v>0</v>
      </c>
      <c r="F7" s="39">
        <v>6</v>
      </c>
      <c r="G7" s="36">
        <f t="shared" si="1"/>
        <v>100</v>
      </c>
      <c r="H7" s="33">
        <v>0</v>
      </c>
      <c r="I7" s="36">
        <v>0</v>
      </c>
      <c r="J7" s="27">
        <f t="shared" si="2"/>
        <v>6</v>
      </c>
      <c r="K7" s="36">
        <f t="shared" si="3"/>
        <v>100</v>
      </c>
      <c r="L7" s="39"/>
      <c r="M7" s="39"/>
      <c r="N7" s="27">
        <f t="shared" si="4"/>
        <v>0</v>
      </c>
      <c r="O7" s="39"/>
      <c r="P7" s="28">
        <f t="shared" si="5"/>
        <v>0</v>
      </c>
      <c r="Q7" s="39"/>
      <c r="R7" s="33"/>
      <c r="S7" s="33"/>
      <c r="T7" s="33"/>
      <c r="U7" s="33"/>
    </row>
    <row r="8" spans="1:21" s="26" customFormat="1" ht="63.75" x14ac:dyDescent="0.25">
      <c r="A8" s="33">
        <v>6</v>
      </c>
      <c r="B8" s="34" t="s">
        <v>35</v>
      </c>
      <c r="C8" s="31">
        <f>D8+F8+Q8</f>
        <v>8</v>
      </c>
      <c r="D8" s="39">
        <v>1</v>
      </c>
      <c r="E8" s="35">
        <f t="shared" si="6"/>
        <v>12.5</v>
      </c>
      <c r="F8" s="39">
        <v>5</v>
      </c>
      <c r="G8" s="36">
        <f t="shared" si="1"/>
        <v>62.5</v>
      </c>
      <c r="H8" s="33">
        <v>0</v>
      </c>
      <c r="I8" s="36">
        <v>0</v>
      </c>
      <c r="J8" s="27">
        <f t="shared" si="2"/>
        <v>6</v>
      </c>
      <c r="K8" s="36">
        <f t="shared" si="3"/>
        <v>75</v>
      </c>
      <c r="L8" s="39"/>
      <c r="M8" s="39"/>
      <c r="N8" s="27">
        <f t="shared" si="4"/>
        <v>0</v>
      </c>
      <c r="O8" s="39">
        <v>0</v>
      </c>
      <c r="P8" s="28">
        <f t="shared" si="5"/>
        <v>0</v>
      </c>
      <c r="Q8" s="39">
        <v>2</v>
      </c>
      <c r="R8" s="33"/>
      <c r="S8" s="33"/>
      <c r="T8" s="33"/>
      <c r="U8" s="20" t="s">
        <v>48</v>
      </c>
    </row>
    <row r="9" spans="1:21" s="26" customFormat="1" x14ac:dyDescent="0.25">
      <c r="A9" s="33">
        <v>7</v>
      </c>
      <c r="B9" s="34" t="s">
        <v>41</v>
      </c>
      <c r="C9" s="31">
        <v>2</v>
      </c>
      <c r="D9" s="39">
        <v>0</v>
      </c>
      <c r="E9" s="35">
        <f t="shared" si="6"/>
        <v>0</v>
      </c>
      <c r="F9" s="39">
        <v>1</v>
      </c>
      <c r="G9" s="36">
        <f t="shared" si="1"/>
        <v>50</v>
      </c>
      <c r="H9" s="33">
        <v>0</v>
      </c>
      <c r="I9" s="36">
        <v>0</v>
      </c>
      <c r="J9" s="27">
        <f t="shared" si="2"/>
        <v>1</v>
      </c>
      <c r="K9" s="36">
        <f t="shared" si="3"/>
        <v>50</v>
      </c>
      <c r="L9" s="39"/>
      <c r="M9" s="39">
        <v>1</v>
      </c>
      <c r="N9" s="27">
        <f t="shared" si="4"/>
        <v>50</v>
      </c>
      <c r="O9" s="39"/>
      <c r="P9" s="28">
        <f t="shared" si="5"/>
        <v>0</v>
      </c>
      <c r="Q9" s="39"/>
      <c r="R9" s="33"/>
      <c r="S9" s="33"/>
      <c r="T9" s="33"/>
      <c r="U9" s="33"/>
    </row>
    <row r="10" spans="1:21" s="26" customFormat="1" x14ac:dyDescent="0.25">
      <c r="A10" s="33">
        <v>8</v>
      </c>
      <c r="B10" s="34" t="s">
        <v>39</v>
      </c>
      <c r="C10" s="31">
        <f t="shared" si="0"/>
        <v>2</v>
      </c>
      <c r="D10" s="39">
        <v>2</v>
      </c>
      <c r="E10" s="35">
        <f t="shared" si="6"/>
        <v>100</v>
      </c>
      <c r="F10" s="39">
        <v>0</v>
      </c>
      <c r="G10" s="36">
        <f t="shared" si="1"/>
        <v>0</v>
      </c>
      <c r="H10" s="33">
        <v>0</v>
      </c>
      <c r="I10" s="36">
        <v>0</v>
      </c>
      <c r="J10" s="27">
        <f t="shared" si="2"/>
        <v>2</v>
      </c>
      <c r="K10" s="36">
        <f t="shared" si="3"/>
        <v>100</v>
      </c>
      <c r="L10" s="39"/>
      <c r="M10" s="39"/>
      <c r="N10" s="27">
        <f t="shared" si="4"/>
        <v>0</v>
      </c>
      <c r="O10" s="39"/>
      <c r="P10" s="28">
        <f t="shared" si="5"/>
        <v>0</v>
      </c>
      <c r="Q10" s="39"/>
      <c r="R10" s="33"/>
      <c r="S10" s="33"/>
      <c r="T10" s="33"/>
      <c r="U10" s="33"/>
    </row>
    <row r="11" spans="1:21" s="26" customFormat="1" ht="26.25" x14ac:dyDescent="0.25">
      <c r="A11" s="33">
        <v>9</v>
      </c>
      <c r="B11" s="34" t="s">
        <v>38</v>
      </c>
      <c r="C11" s="31">
        <f t="shared" si="0"/>
        <v>4</v>
      </c>
      <c r="D11" s="39"/>
      <c r="E11" s="35">
        <f t="shared" si="6"/>
        <v>0</v>
      </c>
      <c r="F11" s="39">
        <v>4</v>
      </c>
      <c r="G11" s="36">
        <f t="shared" si="1"/>
        <v>100</v>
      </c>
      <c r="H11" s="33"/>
      <c r="I11" s="36"/>
      <c r="J11" s="27">
        <f t="shared" si="2"/>
        <v>4</v>
      </c>
      <c r="K11" s="36"/>
      <c r="L11" s="39"/>
      <c r="M11" s="39"/>
      <c r="N11" s="27">
        <f t="shared" si="4"/>
        <v>0</v>
      </c>
      <c r="O11" s="39"/>
      <c r="P11" s="28">
        <f t="shared" si="5"/>
        <v>0</v>
      </c>
      <c r="Q11" s="39"/>
      <c r="R11" s="33"/>
      <c r="S11" s="33"/>
      <c r="T11" s="33"/>
      <c r="U11" s="33"/>
    </row>
    <row r="12" spans="1:21" s="32" customFormat="1" ht="25.5" x14ac:dyDescent="0.25">
      <c r="A12" s="27">
        <v>10</v>
      </c>
      <c r="B12" s="21" t="s">
        <v>42</v>
      </c>
      <c r="C12" s="31">
        <f t="shared" si="0"/>
        <v>40</v>
      </c>
      <c r="D12" s="37">
        <v>15</v>
      </c>
      <c r="E12" s="28">
        <f t="shared" si="6"/>
        <v>37.5</v>
      </c>
      <c r="F12" s="37">
        <v>22</v>
      </c>
      <c r="G12" s="29">
        <f t="shared" si="1"/>
        <v>55.000000000000007</v>
      </c>
      <c r="H12" s="27">
        <v>0</v>
      </c>
      <c r="I12" s="29">
        <v>0</v>
      </c>
      <c r="J12" s="27">
        <f t="shared" si="2"/>
        <v>37</v>
      </c>
      <c r="K12" s="29">
        <f t="shared" si="3"/>
        <v>92.5</v>
      </c>
      <c r="L12" s="37"/>
      <c r="M12" s="37">
        <v>0</v>
      </c>
      <c r="N12" s="27">
        <f t="shared" si="4"/>
        <v>0</v>
      </c>
      <c r="O12" s="37">
        <v>3</v>
      </c>
      <c r="P12" s="28">
        <f t="shared" si="5"/>
        <v>7.5</v>
      </c>
      <c r="Q12" s="37"/>
      <c r="R12" s="27"/>
      <c r="S12" s="27"/>
      <c r="T12" s="27"/>
      <c r="U12" s="27"/>
    </row>
    <row r="13" spans="1:21" s="32" customFormat="1" ht="25.5" x14ac:dyDescent="0.25">
      <c r="A13" s="27">
        <v>11</v>
      </c>
      <c r="B13" s="21" t="s">
        <v>43</v>
      </c>
      <c r="C13" s="31">
        <f t="shared" si="0"/>
        <v>38</v>
      </c>
      <c r="D13" s="37">
        <v>24</v>
      </c>
      <c r="E13" s="28">
        <f t="shared" si="6"/>
        <v>63.157894736842103</v>
      </c>
      <c r="F13" s="37">
        <v>6</v>
      </c>
      <c r="G13" s="29">
        <f t="shared" si="1"/>
        <v>15.789473684210526</v>
      </c>
      <c r="H13" s="27">
        <v>0</v>
      </c>
      <c r="I13" s="29">
        <v>0</v>
      </c>
      <c r="J13" s="27">
        <f t="shared" si="2"/>
        <v>30</v>
      </c>
      <c r="K13" s="29"/>
      <c r="L13" s="37">
        <v>2</v>
      </c>
      <c r="M13" s="37">
        <v>1</v>
      </c>
      <c r="N13" s="29">
        <f t="shared" si="4"/>
        <v>2.6315789473684208</v>
      </c>
      <c r="O13" s="37">
        <v>5</v>
      </c>
      <c r="P13" s="28">
        <f t="shared" si="5"/>
        <v>13.157894736842104</v>
      </c>
      <c r="Q13" s="37"/>
      <c r="R13" s="27"/>
      <c r="S13" s="27"/>
      <c r="T13" s="27"/>
      <c r="U13" s="27"/>
    </row>
    <row r="14" spans="1:21" x14ac:dyDescent="0.25">
      <c r="A14" s="56" t="s">
        <v>10</v>
      </c>
      <c r="B14" s="57"/>
      <c r="C14" s="41">
        <f>D14+F14+H14+L14+M14+O14+Q14</f>
        <v>144</v>
      </c>
      <c r="D14" s="42">
        <f>SUM(D3:D13)</f>
        <v>58</v>
      </c>
      <c r="E14" s="43">
        <f>AVERAGE(E3:E13)</f>
        <v>29.782030834662411</v>
      </c>
      <c r="F14" s="44">
        <f>SUM(F3:F13)</f>
        <v>71</v>
      </c>
      <c r="G14" s="43">
        <f>AVERAGE(G3:G13)</f>
        <v>59.667729930887823</v>
      </c>
      <c r="H14" s="45">
        <v>0</v>
      </c>
      <c r="I14" s="45">
        <f>AVERAGE(I3:I13)</f>
        <v>0</v>
      </c>
      <c r="J14" s="46">
        <f>SUM(J3:J13)</f>
        <v>129</v>
      </c>
      <c r="K14" s="45">
        <f t="shared" ref="K14" si="7">AVERAGE(K3:K12)</f>
        <v>89.444444444444443</v>
      </c>
      <c r="L14" s="46">
        <f>SUM(L3:L13)</f>
        <v>2</v>
      </c>
      <c r="M14" s="46">
        <f t="shared" ref="M14:T14" si="8">SUM(M3:M13)</f>
        <v>2</v>
      </c>
      <c r="N14" s="47">
        <f t="shared" si="4"/>
        <v>1.3888888888888888</v>
      </c>
      <c r="O14" s="46">
        <f t="shared" si="8"/>
        <v>9</v>
      </c>
      <c r="P14" s="48">
        <f t="shared" si="5"/>
        <v>6.25</v>
      </c>
      <c r="Q14" s="46">
        <f t="shared" si="8"/>
        <v>2</v>
      </c>
      <c r="R14" s="46">
        <f t="shared" si="8"/>
        <v>0</v>
      </c>
      <c r="S14" s="46">
        <f t="shared" si="8"/>
        <v>0</v>
      </c>
      <c r="T14" s="46">
        <f t="shared" si="8"/>
        <v>0</v>
      </c>
      <c r="U14" s="3"/>
    </row>
    <row r="15" spans="1:21" x14ac:dyDescent="0.25">
      <c r="F15" s="40"/>
      <c r="J15" s="40">
        <f>E14+G14+I14+N14+P14</f>
        <v>97.088649654439124</v>
      </c>
    </row>
    <row r="16" spans="1:21" ht="15" customHeight="1" x14ac:dyDescent="0.35"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9"/>
      <c r="P16" s="9"/>
    </row>
    <row r="17" spans="2:14" x14ac:dyDescent="0.25">
      <c r="E17" s="58"/>
      <c r="F17" s="58"/>
      <c r="G17" s="58"/>
      <c r="H17" s="58"/>
      <c r="I17" s="58"/>
      <c r="J17" s="58"/>
      <c r="K17" s="58"/>
      <c r="L17" s="58"/>
      <c r="M17" s="58"/>
      <c r="N17" s="58"/>
    </row>
    <row r="18" spans="2:14" x14ac:dyDescent="0.25">
      <c r="B18" s="50" t="s">
        <v>46</v>
      </c>
    </row>
    <row r="19" spans="2:14" x14ac:dyDescent="0.25">
      <c r="B19" s="50" t="s">
        <v>45</v>
      </c>
    </row>
  </sheetData>
  <mergeCells count="3">
    <mergeCell ref="A1:U1"/>
    <mergeCell ref="A14:B14"/>
    <mergeCell ref="E16:N17"/>
  </mergeCells>
  <pageMargins left="0.25" right="0.25" top="0.75" bottom="0.75" header="0.3" footer="0.3"/>
  <pageSetup paperSize="9" scale="75" orientation="landscape" r:id="rId1"/>
  <ignoredErrors>
    <ignoredError sqref="K14 E14:G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2020-10-30T02:06:03Z</dcterms:modified>
</cp:coreProperties>
</file>