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0730" windowHeight="11760" firstSheet="2" activeTab="11"/>
  </bookViews>
  <sheets>
    <sheet name="Результаты ВПР за 3 года" sheetId="1" r:id="rId1"/>
    <sheet name="СОШ №1 пгт Каа-Хем" sheetId="3" r:id="rId2"/>
    <sheet name="СОШ №2 пгт Каа-Хем" sheetId="4" r:id="rId3"/>
    <sheet name="Баян-Кол" sheetId="5" r:id="rId4"/>
    <sheet name="Кара-Хаак" sheetId="6" r:id="rId5"/>
    <sheet name="Сукпак" sheetId="7" r:id="rId6"/>
    <sheet name="Терлиг-Хая" sheetId="8" r:id="rId7"/>
    <sheet name="Усть-Элегест" sheetId="9" r:id="rId8"/>
    <sheet name="Целинная" sheetId="10" r:id="rId9"/>
    <sheet name="Чербинская" sheetId="11" r:id="rId10"/>
    <sheet name="Шамбалыг" sheetId="12" r:id="rId11"/>
    <sheet name="Ээрбекская" sheetId="13" r:id="rId12"/>
    <sheet name="Лист1" sheetId="14" r:id="rId13"/>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5" i="3" l="1"/>
  <c r="M25" i="3"/>
  <c r="I25" i="3"/>
  <c r="Q24" i="3"/>
  <c r="M24" i="3"/>
  <c r="I24" i="3"/>
  <c r="Q38" i="3"/>
  <c r="Q39" i="3"/>
  <c r="Q40" i="3"/>
  <c r="Q41" i="3"/>
  <c r="Q37" i="3"/>
  <c r="M38" i="3"/>
  <c r="M39" i="3"/>
  <c r="M40" i="3"/>
  <c r="M41" i="3"/>
  <c r="M37" i="3"/>
  <c r="I38" i="3"/>
  <c r="I39" i="3"/>
  <c r="I40" i="3"/>
  <c r="I41" i="3"/>
  <c r="I37" i="3"/>
  <c r="Q18" i="3"/>
  <c r="Q19" i="3"/>
  <c r="Q20" i="3"/>
  <c r="Q21" i="3"/>
  <c r="Q22" i="3"/>
  <c r="Q23" i="3"/>
  <c r="Q6" i="3"/>
  <c r="Q7" i="3"/>
  <c r="Q8" i="3"/>
  <c r="Q9" i="3"/>
  <c r="Q10" i="3"/>
  <c r="Q11" i="3"/>
  <c r="Q12" i="3"/>
  <c r="Q13" i="3"/>
  <c r="Q14" i="3"/>
  <c r="Q15" i="3"/>
  <c r="Q16" i="3"/>
  <c r="Q17" i="3"/>
  <c r="Q5" i="3"/>
  <c r="M6" i="3"/>
  <c r="M7" i="3"/>
  <c r="M8" i="3"/>
  <c r="M9" i="3"/>
  <c r="M10" i="3"/>
  <c r="M11" i="3"/>
  <c r="M12" i="3"/>
  <c r="M13" i="3"/>
  <c r="M14" i="3"/>
  <c r="M15" i="3"/>
  <c r="M16" i="3"/>
  <c r="M17" i="3"/>
  <c r="M18" i="3"/>
  <c r="M19" i="3"/>
  <c r="M20" i="3"/>
  <c r="M21" i="3"/>
  <c r="M22" i="3"/>
  <c r="M23" i="3"/>
  <c r="M5" i="3"/>
  <c r="I6" i="3"/>
  <c r="I7" i="3"/>
  <c r="I8" i="3"/>
  <c r="I9" i="3"/>
  <c r="I10" i="3"/>
  <c r="I11" i="3"/>
  <c r="I12" i="3"/>
  <c r="I13" i="3"/>
  <c r="I14" i="3"/>
  <c r="I15" i="3"/>
  <c r="I16" i="3"/>
  <c r="I17" i="3"/>
  <c r="I18" i="3"/>
  <c r="I19" i="3"/>
  <c r="I20" i="3"/>
  <c r="I21" i="3"/>
  <c r="I22" i="3"/>
  <c r="I23" i="3"/>
  <c r="I5" i="3"/>
  <c r="I38" i="1" l="1"/>
  <c r="I40" i="1"/>
  <c r="I41" i="1"/>
  <c r="I43" i="1"/>
  <c r="I44" i="1"/>
  <c r="I37" i="1"/>
  <c r="Q44" i="1"/>
  <c r="Q43" i="1"/>
  <c r="Q6" i="1" l="1"/>
  <c r="Q7" i="1"/>
  <c r="Q8" i="1"/>
  <c r="Q9" i="1"/>
  <c r="Q10" i="1"/>
  <c r="Q11" i="1"/>
  <c r="Q13" i="1"/>
  <c r="Q14" i="1"/>
  <c r="Q12" i="1"/>
  <c r="Q15" i="1"/>
  <c r="Q16" i="1"/>
  <c r="Q17" i="1"/>
  <c r="Q18" i="1"/>
  <c r="Q5" i="1"/>
  <c r="M6" i="1"/>
  <c r="M7" i="1"/>
  <c r="M8" i="1"/>
  <c r="M9" i="1"/>
  <c r="M10" i="1"/>
  <c r="M11" i="1"/>
  <c r="M13" i="1"/>
  <c r="M14" i="1"/>
  <c r="M12" i="1"/>
  <c r="M15" i="1"/>
  <c r="M16" i="1"/>
  <c r="M17" i="1"/>
  <c r="M5" i="1"/>
  <c r="I6" i="1"/>
  <c r="I7" i="1"/>
  <c r="I8" i="1"/>
  <c r="I9" i="1"/>
  <c r="I10" i="1"/>
  <c r="I11" i="1"/>
  <c r="I13" i="1"/>
  <c r="I14" i="1"/>
  <c r="I12" i="1"/>
  <c r="I15" i="1"/>
  <c r="I16" i="1"/>
  <c r="I17" i="1"/>
  <c r="I18" i="1"/>
  <c r="I5" i="1"/>
  <c r="L3" i="14" l="1"/>
  <c r="L4" i="14"/>
  <c r="L5" i="14"/>
  <c r="L6" i="14"/>
  <c r="L7" i="14"/>
  <c r="L8" i="14"/>
  <c r="L9" i="14"/>
  <c r="L10" i="14"/>
  <c r="L11" i="14"/>
  <c r="L12" i="14"/>
  <c r="L13" i="14"/>
  <c r="L14" i="14"/>
  <c r="L15" i="14"/>
  <c r="L16" i="14"/>
  <c r="L17" i="14"/>
  <c r="L18" i="14"/>
  <c r="L19" i="14"/>
  <c r="L24" i="14"/>
  <c r="L25" i="14"/>
  <c r="L26" i="14"/>
  <c r="L2" i="14"/>
  <c r="K3" i="14"/>
  <c r="K4" i="14"/>
  <c r="K5" i="14"/>
  <c r="K6" i="14"/>
  <c r="K7" i="14"/>
  <c r="K8" i="14"/>
  <c r="K9" i="14"/>
  <c r="K10" i="14"/>
  <c r="K11" i="14"/>
  <c r="K12" i="14"/>
  <c r="K13" i="14"/>
  <c r="K14" i="14"/>
  <c r="K15" i="14"/>
  <c r="K16" i="14"/>
  <c r="K17" i="14"/>
  <c r="K18" i="14"/>
  <c r="K19" i="14"/>
  <c r="K23" i="14"/>
  <c r="L23" i="14" s="1"/>
  <c r="K24" i="14"/>
  <c r="K25" i="14"/>
  <c r="K26" i="14"/>
  <c r="K2" i="14"/>
  <c r="J3" i="14"/>
  <c r="J4" i="14"/>
  <c r="J5" i="14"/>
  <c r="J6" i="14"/>
  <c r="J7" i="14"/>
  <c r="J8" i="14"/>
  <c r="J9" i="14"/>
  <c r="J10" i="14"/>
  <c r="J11" i="14"/>
  <c r="J12" i="14"/>
  <c r="J13" i="14"/>
  <c r="J14" i="14"/>
  <c r="J15" i="14"/>
  <c r="J16" i="14"/>
  <c r="J17" i="14"/>
  <c r="J18" i="14"/>
  <c r="J19" i="14"/>
  <c r="J20" i="14"/>
  <c r="J21" i="14"/>
  <c r="J22" i="14"/>
  <c r="J23" i="14"/>
  <c r="J24" i="14"/>
  <c r="J25" i="14"/>
  <c r="J26" i="14"/>
  <c r="J2" i="14"/>
  <c r="I3" i="14"/>
  <c r="I4" i="14"/>
  <c r="I5" i="14"/>
  <c r="I6" i="14"/>
  <c r="I7" i="14"/>
  <c r="I8" i="14"/>
  <c r="I9" i="14"/>
  <c r="I10" i="14"/>
  <c r="I11" i="14"/>
  <c r="I12" i="14"/>
  <c r="I13" i="14"/>
  <c r="I14" i="14"/>
  <c r="I15" i="14"/>
  <c r="I16" i="14"/>
  <c r="I17" i="14"/>
  <c r="I18" i="14"/>
  <c r="I19" i="14"/>
  <c r="I20" i="14"/>
  <c r="I21" i="14"/>
  <c r="I22" i="14"/>
  <c r="I23" i="14"/>
  <c r="I24" i="14"/>
  <c r="I25" i="14"/>
  <c r="I26" i="14"/>
  <c r="I2" i="14"/>
  <c r="H3" i="14"/>
  <c r="H4" i="14"/>
  <c r="H5" i="14"/>
  <c r="H6" i="14"/>
  <c r="H7" i="14"/>
  <c r="H8" i="14"/>
  <c r="H9" i="14"/>
  <c r="H10" i="14"/>
  <c r="H11" i="14"/>
  <c r="H12" i="14"/>
  <c r="H13" i="14"/>
  <c r="H14" i="14"/>
  <c r="H15" i="14"/>
  <c r="H16" i="14"/>
  <c r="H17" i="14"/>
  <c r="H18" i="14"/>
  <c r="H19" i="14"/>
  <c r="H20" i="14"/>
  <c r="H21" i="14"/>
  <c r="H22" i="14"/>
  <c r="H24" i="14"/>
  <c r="H25" i="14"/>
  <c r="H26" i="14"/>
  <c r="H2" i="14"/>
  <c r="G8" i="14"/>
  <c r="G9" i="14"/>
  <c r="G10" i="14"/>
  <c r="G11" i="14"/>
  <c r="G12" i="14"/>
  <c r="G13" i="14"/>
  <c r="G14" i="14"/>
  <c r="G15" i="14"/>
  <c r="G16" i="14"/>
  <c r="G17" i="14"/>
  <c r="G18" i="14"/>
  <c r="G19" i="14"/>
  <c r="G20" i="14"/>
  <c r="G21" i="14"/>
  <c r="G22" i="14"/>
  <c r="G23" i="14"/>
  <c r="G24" i="14"/>
  <c r="G25" i="14"/>
  <c r="G26" i="14"/>
  <c r="G7" i="14"/>
  <c r="G6" i="14"/>
  <c r="G5" i="14"/>
  <c r="G4" i="14"/>
  <c r="G3" i="14"/>
  <c r="G2" i="14"/>
  <c r="P44" i="1"/>
  <c r="L44" i="1"/>
  <c r="H44" i="1"/>
  <c r="E44" i="1"/>
  <c r="K22" i="14" l="1"/>
  <c r="L22" i="14" s="1"/>
  <c r="K21" i="14"/>
  <c r="L21" i="14" s="1"/>
  <c r="K20" i="14"/>
  <c r="L20" i="14" s="1"/>
  <c r="M44" i="1"/>
  <c r="P47" i="1" l="1"/>
  <c r="O47" i="1"/>
  <c r="N47" i="1"/>
  <c r="L47" i="1"/>
  <c r="K47" i="1"/>
  <c r="J47" i="1"/>
  <c r="H47" i="1"/>
  <c r="G47" i="1"/>
  <c r="F47" i="1"/>
  <c r="E47" i="1"/>
  <c r="D47" i="1"/>
  <c r="C47" i="1"/>
  <c r="P46" i="1"/>
  <c r="O46" i="1"/>
  <c r="N46" i="1"/>
  <c r="L46" i="1"/>
  <c r="K46" i="1"/>
  <c r="J46" i="1"/>
  <c r="H46" i="1"/>
  <c r="G46" i="1"/>
  <c r="F46" i="1"/>
  <c r="E46" i="1"/>
  <c r="D46" i="1"/>
  <c r="C46" i="1"/>
  <c r="P45" i="1"/>
  <c r="O45" i="1"/>
  <c r="N45" i="1"/>
  <c r="L45" i="1"/>
  <c r="K45" i="1"/>
  <c r="J45" i="1"/>
  <c r="H45" i="1"/>
  <c r="G45" i="1"/>
  <c r="F45" i="1"/>
  <c r="E45" i="1"/>
  <c r="D45" i="1"/>
  <c r="C45" i="1"/>
  <c r="P43" i="1"/>
  <c r="L43" i="1"/>
  <c r="H43" i="1"/>
  <c r="E43" i="1"/>
  <c r="P42" i="1"/>
  <c r="O42" i="1"/>
  <c r="N42" i="1"/>
  <c r="L42" i="1"/>
  <c r="K42" i="1"/>
  <c r="J42" i="1"/>
  <c r="H42" i="1"/>
  <c r="G42" i="1"/>
  <c r="F42" i="1"/>
  <c r="E42" i="1"/>
  <c r="D42" i="1"/>
  <c r="C42" i="1"/>
  <c r="P41" i="1"/>
  <c r="L41" i="1"/>
  <c r="H41" i="1"/>
  <c r="E41" i="1"/>
  <c r="C41" i="1"/>
  <c r="P40" i="1"/>
  <c r="L40" i="1"/>
  <c r="H40" i="1"/>
  <c r="E40" i="1"/>
  <c r="P39" i="1"/>
  <c r="O39" i="1"/>
  <c r="L39" i="1"/>
  <c r="K39" i="1"/>
  <c r="H39" i="1"/>
  <c r="G39" i="1"/>
  <c r="I39" i="1" s="1"/>
  <c r="E39" i="1"/>
  <c r="D39" i="1"/>
  <c r="C39" i="1"/>
  <c r="P38" i="1"/>
  <c r="L38" i="1"/>
  <c r="H38" i="1"/>
  <c r="E38" i="1"/>
  <c r="C38" i="1"/>
  <c r="P37" i="1"/>
  <c r="L37" i="1"/>
  <c r="H37" i="1"/>
  <c r="E37" i="1"/>
  <c r="C37" i="1"/>
  <c r="P36" i="1"/>
  <c r="N36" i="1"/>
  <c r="L36" i="1"/>
  <c r="J36" i="1"/>
  <c r="H36" i="1"/>
  <c r="F36" i="1"/>
  <c r="E36" i="1"/>
  <c r="C36" i="1"/>
  <c r="O35" i="1"/>
  <c r="Q35" i="1" s="1"/>
  <c r="N35" i="1"/>
  <c r="K35" i="1"/>
  <c r="M35" i="1" s="1"/>
  <c r="J35" i="1"/>
  <c r="G35" i="1"/>
  <c r="I35" i="1" s="1"/>
  <c r="F35" i="1"/>
  <c r="D35" i="1"/>
  <c r="C35" i="1"/>
  <c r="O34" i="1"/>
  <c r="N34" i="1"/>
  <c r="K34" i="1"/>
  <c r="M34" i="1" s="1"/>
  <c r="J34" i="1"/>
  <c r="G34" i="1"/>
  <c r="I34" i="1" s="1"/>
  <c r="F34" i="1"/>
  <c r="C34" i="1"/>
  <c r="O33" i="1"/>
  <c r="Q33" i="1" s="1"/>
  <c r="N33" i="1"/>
  <c r="K33" i="1"/>
  <c r="M33" i="1" s="1"/>
  <c r="J33" i="1"/>
  <c r="G33" i="1"/>
  <c r="I33" i="1" s="1"/>
  <c r="F33" i="1"/>
  <c r="C33" i="1"/>
  <c r="O32" i="1"/>
  <c r="N32" i="1"/>
  <c r="K32" i="1"/>
  <c r="M32" i="1" s="1"/>
  <c r="J32" i="1"/>
  <c r="G32" i="1"/>
  <c r="I32" i="1" s="1"/>
  <c r="F32" i="1"/>
  <c r="C32" i="1"/>
  <c r="O31" i="1"/>
  <c r="N31" i="1"/>
  <c r="K31" i="1"/>
  <c r="M31" i="1" s="1"/>
  <c r="J31" i="1"/>
  <c r="G31" i="1"/>
  <c r="I31" i="1" s="1"/>
  <c r="F31" i="1"/>
  <c r="C31" i="1"/>
  <c r="O30" i="1"/>
  <c r="Q30" i="1" s="1"/>
  <c r="N30" i="1"/>
  <c r="K30" i="1"/>
  <c r="M30" i="1" s="1"/>
  <c r="J30" i="1"/>
  <c r="G30" i="1"/>
  <c r="I30" i="1" s="1"/>
  <c r="F30" i="1"/>
  <c r="C30" i="1"/>
  <c r="O29" i="1"/>
  <c r="Q29" i="1" s="1"/>
  <c r="N29" i="1"/>
  <c r="K29" i="1"/>
  <c r="M29" i="1" s="1"/>
  <c r="J29" i="1"/>
  <c r="G29" i="1"/>
  <c r="I29" i="1" s="1"/>
  <c r="F29" i="1"/>
  <c r="C29" i="1"/>
  <c r="P28" i="1"/>
  <c r="O28" i="1"/>
  <c r="N28" i="1"/>
  <c r="K28" i="1"/>
  <c r="M28" i="1" s="1"/>
  <c r="J28" i="1"/>
  <c r="G28" i="1"/>
  <c r="I28" i="1" s="1"/>
  <c r="F28" i="1"/>
  <c r="C28" i="1"/>
  <c r="P27" i="1"/>
  <c r="O27" i="1"/>
  <c r="N27" i="1"/>
  <c r="L27" i="1"/>
  <c r="K27" i="1"/>
  <c r="J27" i="1"/>
  <c r="H27" i="1"/>
  <c r="I27" i="1" s="1"/>
  <c r="F27" i="1"/>
  <c r="E27" i="1"/>
  <c r="C27" i="1"/>
  <c r="P26" i="1"/>
  <c r="O26" i="1"/>
  <c r="N26" i="1"/>
  <c r="L26" i="1"/>
  <c r="K26" i="1"/>
  <c r="J26" i="1"/>
  <c r="H26" i="1"/>
  <c r="G26" i="1"/>
  <c r="F26" i="1"/>
  <c r="E26" i="1"/>
  <c r="C26" i="1"/>
  <c r="Q25" i="1"/>
  <c r="N25" i="1"/>
  <c r="M25" i="1"/>
  <c r="J25" i="1"/>
  <c r="I25" i="1"/>
  <c r="F25" i="1"/>
  <c r="C25" i="1"/>
  <c r="Q24" i="1"/>
  <c r="N24" i="1"/>
  <c r="M24" i="1"/>
  <c r="J24" i="1"/>
  <c r="I24" i="1"/>
  <c r="F24" i="1"/>
  <c r="C24" i="1"/>
  <c r="Q23" i="1"/>
  <c r="N23" i="1"/>
  <c r="M23" i="1"/>
  <c r="J23" i="1"/>
  <c r="I23" i="1"/>
  <c r="F23" i="1"/>
  <c r="C23" i="1"/>
  <c r="Q22" i="1"/>
  <c r="N22" i="1"/>
  <c r="M22" i="1"/>
  <c r="J22" i="1"/>
  <c r="I22" i="1"/>
  <c r="F22" i="1"/>
  <c r="C22" i="1"/>
  <c r="Q21" i="1"/>
  <c r="N21" i="1"/>
  <c r="M21" i="1"/>
  <c r="J21" i="1"/>
  <c r="I21" i="1"/>
  <c r="F21" i="1"/>
  <c r="C21" i="1"/>
  <c r="Q20" i="1"/>
  <c r="N20" i="1"/>
  <c r="M20" i="1"/>
  <c r="J20" i="1"/>
  <c r="I20" i="1"/>
  <c r="F20" i="1"/>
  <c r="C20" i="1"/>
  <c r="Q19" i="1"/>
  <c r="N19" i="1"/>
  <c r="M19" i="1"/>
  <c r="J19" i="1"/>
  <c r="I19" i="1"/>
  <c r="F19" i="1"/>
  <c r="C19" i="1"/>
  <c r="N18" i="1"/>
  <c r="M18" i="1"/>
  <c r="J18" i="1"/>
  <c r="F18" i="1"/>
  <c r="C18" i="1"/>
  <c r="I42" i="1" l="1"/>
  <c r="I45" i="1"/>
  <c r="I46" i="1"/>
  <c r="I47" i="1"/>
  <c r="Q45" i="1"/>
  <c r="Q46" i="1"/>
  <c r="Q47" i="1"/>
  <c r="Q34" i="1"/>
  <c r="M46" i="1"/>
  <c r="M27" i="1"/>
  <c r="M45" i="1"/>
  <c r="M47" i="1"/>
  <c r="M42" i="1"/>
  <c r="M43" i="1"/>
  <c r="M26" i="1"/>
  <c r="Q26" i="1"/>
  <c r="Q31" i="1"/>
  <c r="Q32" i="1"/>
  <c r="I26" i="1"/>
  <c r="Q27" i="1"/>
  <c r="Q28" i="1"/>
</calcChain>
</file>

<file path=xl/sharedStrings.xml><?xml version="1.0" encoding="utf-8"?>
<sst xmlns="http://schemas.openxmlformats.org/spreadsheetml/2006/main" count="870" uniqueCount="136">
  <si>
    <t>Класс</t>
  </si>
  <si>
    <t>Предмет</t>
  </si>
  <si>
    <t>Количество участников</t>
  </si>
  <si>
    <t>Качество обученности (КО)</t>
  </si>
  <si>
    <t>Уровень обученности (УО)</t>
  </si>
  <si>
    <t>ДР*</t>
  </si>
  <si>
    <t>Русский язык</t>
  </si>
  <si>
    <t>Математика</t>
  </si>
  <si>
    <t>Окружающий мир</t>
  </si>
  <si>
    <t>История</t>
  </si>
  <si>
    <t>Биология</t>
  </si>
  <si>
    <t>География</t>
  </si>
  <si>
    <t>Обществознание</t>
  </si>
  <si>
    <t>Физика</t>
  </si>
  <si>
    <t>Английский язык</t>
  </si>
  <si>
    <t>Французский язык</t>
  </si>
  <si>
    <t>Немецкий язык</t>
  </si>
  <si>
    <t>Химия</t>
  </si>
  <si>
    <t xml:space="preserve"> География </t>
  </si>
  <si>
    <t xml:space="preserve">История </t>
  </si>
  <si>
    <t xml:space="preserve">География </t>
  </si>
  <si>
    <t>Иностранный язык:</t>
  </si>
  <si>
    <t>Английский язык (письменная часть)</t>
  </si>
  <si>
    <t>Английский язык (письменная и устная часть)</t>
  </si>
  <si>
    <t>Немецкий язык (письменная часть)</t>
  </si>
  <si>
    <t>Немецкий язык (письменная и устная часть)</t>
  </si>
  <si>
    <t>Французский язык (письменная и устная часть)</t>
  </si>
  <si>
    <t>Средний балл по оценкам (СБ)</t>
  </si>
  <si>
    <t>5 (по программе 4 класса)</t>
  </si>
  <si>
    <t>6 (по программе 5 класса)</t>
  </si>
  <si>
    <t>7 (по программе 6 класса)</t>
  </si>
  <si>
    <t>8 (по программе 7 класса)</t>
  </si>
  <si>
    <t>9 (по программе 8 класса)</t>
  </si>
  <si>
    <t xml:space="preserve"> *Примечание: ДР – динамика результативности, КО - качество обученности, УО - уровень обученности, СБ - средний балл по оценкам</t>
  </si>
  <si>
    <t>Задания № 2 - Умение распознавать однородные члены предложения. Выделять предложения с однородными членами, № 3(2) Умение распознавать части речи. Распознавать грамматические признаки слов; с учетом совокупности выявленных признаков (что называет, на какие вопросы отвечает, как изменяется) относить слова к определенной группе основных частей речи, № 12(2) Проводить морфологический разбор имен существительных по предложенному в учебнике алгоритму; оценивать правильность проведения морфологического разбора; находить в тексте предлоги с именами существительными, к которым они относятся, № 13(2) Проводить морфологический разбор имен прилагательных по предложенному в учебнике алгоритму, оценивать правильность проведения морфологического разбора, № 15(1) и № 15(2) Умение на основе данной информации и собственного жизненного опыта обучающихся определять конкретную жизненную ситуацию для адекватной интерпретации данной информации, соблюдая при письме изученные орфографические и пунктуационные нормы. Интерпретация содержащейся в тексте информации.</t>
  </si>
  <si>
    <t>Выявленные пробелы в заданиях (указать самые низкие % выполнения)</t>
  </si>
  <si>
    <r>
      <t xml:space="preserve">Результаты 5-11 классов, </t>
    </r>
    <r>
      <rPr>
        <b/>
        <sz val="14"/>
        <color rgb="FF000000"/>
        <rFont val="Times New Roman"/>
        <family val="1"/>
        <charset val="204"/>
      </rPr>
      <t xml:space="preserve">принявших участие в ВПР в 2020 году Кызылского района </t>
    </r>
  </si>
  <si>
    <t>н/п</t>
  </si>
  <si>
    <t>русс</t>
  </si>
  <si>
    <t>мат</t>
  </si>
  <si>
    <t>7кл</t>
  </si>
  <si>
    <t>всего</t>
  </si>
  <si>
    <t>биол</t>
  </si>
  <si>
    <t>ист</t>
  </si>
  <si>
    <t>общ</t>
  </si>
  <si>
    <t>геогр</t>
  </si>
  <si>
    <t>8кл</t>
  </si>
  <si>
    <t>физика</t>
  </si>
  <si>
    <t>англ</t>
  </si>
  <si>
    <t>9 кл</t>
  </si>
  <si>
    <t>химия</t>
  </si>
  <si>
    <t xml:space="preserve">Использование начальных математических знаний для описания и объяснения окружающих предметов, процессов, явлений, для оценки количественных и пространственных отношений предметов, процессов, явлений. Читать, записывать и сравнивать величины (массу, время, длину, площадь, скорость), используя основные единицы измерения величин и соотношения между ними (килограмм – грамм; час – минута, минута – секунда; километр – метр, метр – дециметр, дециметр – сантиметр, метр – сантиметр, сантиметр – миллиметр). Процент исполнения заданий составляет -30%;
5.1. Умение исследовать, распознавать геометрические фигуры. Вычислять периметр треугольника, прямоугольника и квадрата, площадь прямоугольника и квадрата-37%;
5.2. Умение изображать геометрические фигуры. Выполнять построение геометрических фигур с заданными измерениями (отрезок, квадрат, прямоугольник) с помощью линейки, угольника-20%;
7. Умение выполнять арифметические действия с числами и числовыми выражениями. Выполнять письменно действия с многозначными числами (сложение, вычитание, умножение и деление на однозначное, двузначное числа в пределах 10 000) с использованием таблиц сложения и умножения чисел, алгоритмов письменных арифметических действий (в том числе деления с остатком)-35%;
8. Умение решать текстовые задачи. Читать, записывать и сравнивать величины (массу, время, длину, площадь, скорость), используя основные единицы измерения величин и соотношения между ними (килограмм – грамм; час – минута, минута – секунда; километр – метр, метр – дециметр, дециметр – сантиметр, метр – сантиметр, сантиметр – миллиметр), решать задачи в 3–4 действия-19%;
9.1. Овладение основами логического и алгоритмического мышления. Интерпретировать информацию, полученную при проведении несложных исследований (объяснять, сравнивать и обобщать данные, делать выводы и прогнозы)-33%;
9.2. Овладение основами логического и алгоритмического мышления. Интерпретировать информацию, полученную при проведении несложных исследований (объяснять, сравнивать и обобщать данные, делать выводы и прогнозы)-26%;
10. Овладение основами логического и алгоритмического мышления Собирать, представлять, интерпретировать информацию-24%;
12. Овладение основами логического и алгоритмического мышления. Решать задачи в 3–4 действия -7%
</t>
  </si>
  <si>
    <t xml:space="preserve">Овладение начальными сведениями о сущности и особенностях объектов, процессов и явлений действительности (природных, социальных, культурных, технических и др.); использование различных способов анализа, передачи информации в соответствии с познавательными задачами; в том числе умение анализировать изображения. Узнавать изученные объекты и явления живой и неживой природы; использовать знаково­символические средства для решения задач (52%);
2. Использование различных способов анализа, организации, передачи и интерпретации информации в соответствии с познавательными задачами; освоение доступных способов изучения природы. Использовать знаково­символические средства для решения задач; понимать информацию, представленную разными способами: словесно, в виде таблицы, схемы (32%);
3.3. Овладение начальными сведениями о сущности и особенностях объектов, процессов и явлений действительности (природных, социальных, культурных, технических и др.); овладение логическими действиями анализа, синтеза, обобщения, классификации по родовидовым признакам. 
Использовать готовые модели (глобус, карту, план) для объяснения явлений или описания свойств объектов; обнаруживать простейшие взаимосвязи между живой и неживой природой, взаимосвязи в живой природе (32%); 
6.2. Освоение доступных способов изучения природы (наблюдение, измерение, опыт); овладение логическими действиями сравнения, анализа, синтеза, установления аналогий и причинно-следственных связей, построения рассуждений; осознанно строить речевое высказывание в соответствии с задачами коммуникации. Вычленять содержащиеся в тексте основные события; сравнивать между собой объекты, описанные в тексте, выделяя 2-3 существенных признака; проводить несложные наблюдения в окружающей среде и ставить опыты, используя простейшее лабораторное оборудование; создавать и преобразовывать модели и схемы для решения задач (42%);
6.3. Освоение доступных способов изучения природы (наблюдение, измерение, опыт); овладение логическими действиями сравнения, анализа, синтеза, установления аналогий и причинно-следственных связей, построения рассуждений; осознанно строить речевое высказывание в соответствии с задачами коммуникации. Вычленять содержащиеся в тексте основные события; сравнивать между собой объекты, описанные в тексте, выделяя 2-3 существенных признака; проводить несложные наблюдения в окружающей среде и ставить опыты, используя простейшее лабораторное оборудование; создавать и преобразовывать модели и схемы для решения задач(18%); 
10.2K2. Сформированность уважительного отношения к родному краю; осознанно строить речевое высказывание в соответствии с задачами коммуникации. [Будут сформированы] основы гражданской идентичности, своей этнической принадлежности в форме осознания «Я» как члена семьи, представителя народа, гражданина России; описывать достопримечательности столицы и родного края(37%);
10.2K3. Сформированность уважительного отношения к родному краю; осознанно строить речевое высказывание в соответствии с задачами коммуникации(9%)
</t>
  </si>
  <si>
    <t xml:space="preserve"> 2K3. (34%), где проверялись умение учащихся по расширению и систематизации научных знаний о языке; осознание взаимосвязи его уровней и единиц; освоение базовых понятий лингвистики, основных единиц и грамматических категорий языка; формирование навыков проведения различных видов анализа слова (фонетического, морфемного, словообразовательного, лексического, морфологического), синтаксического анализа словосочетания и предложения;
 4.2. (38%), где проверялись умение учащихся по расширению и систематизации научных знаний о языке; осознание взаимосвязи его уровней и единиц; освоение базовых понятий лингвистики, основных единиц и грамматических категорий языка;
 5.2. (27%), где проверялись умение учащихся по совершенствованию видов речевой деятельности (чтения, письма), обеспечивающих эффективное овладение разными учебными предметами и взаимодействие с окружающими людьми; расширение и систематизация научных знаний о языке; осознание взаимосвязи его уровней и единиц; освоение базовых понятий лингвистики, основных единиц и грамматических категорий языка; овладение основными нормами литературного языка (пунктуационными);
 6.2. (33%), где проверялись умение учащихся по совершенствованию видов речевой деятельности (чтения, письма), обеспечивающих эффективное овладение разными учебными предметами и взаимодействие с окружающими людьми; расширение и систематизация научных знаний о языке; осознание взаимосвязи его уровней и единиц; освоение базовых понятий лингвистики, основных единиц и грамматических категорий языка; овладение основными нормами литературного языка (пунктуационными);
 7.1. (38%), где проверялись умение учащихся по совершенствованию видов речевой деятельности (чтения, письма), обеспечивающих эффективное овладение разными учебными предметами и взаимодействие с окружающими людьми; расширение и систематизация научных знаний о языке; осознание взаимосвязи его уровней и единиц; освоение базовых понятий лингвистики, основных единиц и грамматических категорий языка; овладение основными нормами литературного языка (пунктуационными;
 7.2. (31%), где проверялись умение учащихся по совершенствованию видов речевой деятельности (чтения, письма), обеспечивающих эффективное овладение разными учебными предметами и взаимодействие с окружающими людьми; расширение и систематизация научных знаний о языке; осознание взаимосвязи его уровней и единиц; освоение базовых понятий лингвистики, основных единиц и грамматических категорий языка; овладение основными нормами литературного языка (пунктуационными);
 № 9 (39%), где проверялись умение учащихся по совершенствованию видов речевой деятельности (чтения), обеспечивающих эффективное овладение разными учебными предметами; формирование навыков проведения многоаспектного анализа текста; овладение основными стилистическими ресурсами лексики и фразеологии языка, основными нормами литературного языка; приобретение опыта их использования в речевой практике при создании письменных высказываний;  владеть навыками различных видов чтения (изучающим, ознакомительным, просмотровым) и информационной переработки прочитанного материала; адекватно понимать тексты различных функционально-смысловых типов речи и функциональных разновидностей языка; 
 №10 (39%), где проверялось умение обучающихся по совершенствованию видов речевой деятельности (чтения), обеспечивающих эффективное овладение разными учебными предметами; расширение и систематизация научных знаний о языке; осознание взаимосвязи его уровней и единиц; освоение базовых понятий лингвистики, основных единиц и грамматических категорий языка; формирование навыков проведения многоаспектного анализа текста; овладение основными стилистическими ресурсами лексики и фразеологии языка, основными нормами литературного языка; приобретение опыта их использования в речевой практике при создании письменных высказываний. Владеть навыками различных видов чтения (изучающим, ознакомительным, просмотровым) и информационной переработки прочитанного материала; адекватно понимать тексты различных функционально-смысловых типов речи и функциональных разновидностей языка; анализировать текст с точки зрения его принадлежности к функционально-смысловому типу речи и функциональной разновидности языка. 
</t>
  </si>
  <si>
    <t xml:space="preserve"> 4 (42%), где проверялись умение учащихся по развитию представлений о числе и числовых системах от натуральных до действительных чисел; решать задачи на нахождение части числа и числа по его части.
 6. (33%), где проверялись умение применять изученные понятия, результаты, методы для решения задач практического характера и задач из смежных дисциплин. Решать задачи разных типов (на работу, на движение), связывающих три величины; выделять эти величины и отношения между ними; знать различие скоростей объекта в стоячей воде, против течения и по течению реки.
 8. (31%), где проверялись умение применять изученные понятия, результаты, методы для решения задач практического характера и задач из смежных дисциплин. Находить процент от числа, число по проценту от него; находить процентное отношение двух чисел; находить процентное снижение или процентное повышение величины.
 10. (31%), где проверялись умение применять изученные понятия, результаты, методы для решения задач практического характера и задач из смежных дисциплин. Решать задачи на покупки, решать несложные логические задачи методом рассуждений.
 12.1. (32%), где проверялись умение применять изученные понятия, результаты, методы для решения задач практического характера и задач из смежных дисциплин. Вычислять расстояния на местности в стандартных ситуациях.
 12.2. (28%), где проверялись Развитие умений моделирования реальных ситуаций на языке геометрии, развитие изобразительных умений. Выполнять простейшие построения и измерения
 №13 (22%), где проверялось умение обучающихся по развитию пространственных представлений: оперировать на базовом уровне понятиями: «прямоугольный параллелепипед», «куб», «шар»; 
 №14 (8%), где проверялось умение проводить логические обоснования, доказательства математических утверждений; решать простые и сложные задачи разных типов, а также задачи повышенной трудности
</t>
  </si>
  <si>
    <t xml:space="preserve">1.2. Свойства живых организмов (структурированность, целостность, обмен веществ, движение, размножение, развитие, раздражимость, приспособленность, наследственность и изменчивость) их проявление у растений, животных, грибов и бактерий ;
1.3. Свойства живых организмов (структурированность, целостность, обмен веществ, движение, размножение, развитие, раздражимость, приспособленность, наследственность и изменчивость) их проявление у растений, животных, грибов и бактерий ;
3.2. Биология как наука. Методы изучения живых организмов. Роль биологии в познании окружающего мира и практической деятельности людей;
7.2. Царство Растения. Царство Животные;
8. Среды жизни. Формирование основ экологической грамотности: способности оценивать последствия деятельности человека в природе, влияние факторов риска на здоровье человека; выбирать целевые и смысловые установки в своих действиях и поступках по отношению к живой природе, здоровью своему и окружающих; осознание необходимости действий по сохранению биоразнообразия и природных местообитаний видов растений и животных.
</t>
  </si>
  <si>
    <t xml:space="preserve"> № 4 (26,7%), где проверялось умение осознанно использовать речевые средства в соответствии с задачей коммуникации; владение основами самоконтроля, самооценки, принятия решений и осуществления осознанного выбора в учебной и познавательной деятельности; умение рассказывать о событиях древней истории.
 № 6 (16,7%), где проверялось умение устанавливать причинно-следственные связи, строить логическое рассуждение, умозаключение (индуктивное, дедуктивное и по аналогии) и делать выводы; владение основами самоконтроля, самооценки, принятия решений и осуществления осознанного выбора в учебной и познавательной деятельности. Умение описывать условия существования, основные занятия, образ жизни людей в древности; 
 № 7 (26,7%), где проверялось умение определять понятия, создавать обобщения, устанавливать аналогии, классифицировать, самостоятельно выбирать основания и критерии для классификации. Реализация историко-культурологического подхода, формирующего способности к межкультурному диалогу, восприятию и бережному отношению к культурному наследию Родины.
 № 8 (10%), где проверялось умение создавать обобщения, классифицировать, самостоятельно выбирать основания и критерии для классификации; формирование важнейших культурно-исторических ориентиров для гражданской, этнонациональной, социальной, культурной самоидентификации личности; реализация историко-культурологического подхода, формирующего способности к межкультурному диалогу, восприятию и бережному отношению к культурному наследию Родины.
</t>
  </si>
  <si>
    <t xml:space="preserve">№ 3 (36%), № 4 (52%), где проверялось умение на развитие представлений о числе и числовых системах от натуральных до действительных чисел; решать задачи на нахождение части числа и числа по его части; оперировать на базовом уровне понятием десятичная дробь.
 № 7 (25%), где проверялось умение вычислять значение выражения, содержащее знак модуля;
№ 8 (47%), где проверялось умение развития представлений о числе и числовых системах от натуральных до действительных чисел; 
№ 9 (24%), где проверялось проверялось вычислительные навыки дробных чисел; № 11 (20%), где проверялось умение проверялось умение решать задачу на проценты;
№ 13 (14%), где проверялось умение проводить логические обоснования, доказательства математических утверждений. 
</t>
  </si>
  <si>
    <t xml:space="preserve"> № 1.2 (43%), 1.3 (44%), где проверялись умения по теме «Свойства живых организмов, их проявление у растений», «Жизнедеятельность цветковых растений»; формирование первоначальных систематизированных представлений о биологических объектах, процессах, явлениях, закономерностях; овладение понятийным аппаратом биологии;
 № 2.2 (0%), где проверялось знания и навыки по темам «Царство Растения», «Органы цветкового растения», «Жизнедеятельность цветковых растений», умение определять понятия, создавать обобщения, устанавливать аналогии, классифицировать, самостоятельно выбирать основания и критерии для классификации;
 №3.2. (18,8%), №3.3. (18,8%), №3.4. (18,8%), где проверялись знания по темам «Микроскопическое строение растений . Приобретение опыта использования методов биологической науки и проведения несложных биологических экспериментов для изучения живых организмов и человека»
 № 5.2 (18,8%), где проверялись знания по темам «Царство Растения», «Органы цветкового растения»; умение определять понятия, создавать обобщения, устанавливать аналогии, классифицировать, самостоятельно выбирать основания и критерии для классификации
 № 8.2 (39%), № 8.3 (21%), где проверялись знания по темам «Свойства живых организмов (структурированность, целостность, обмен веществ, движение, размножение, развитие, раздражимость, приспособленность), их проявление у растений»; умение устанавливать причинно-следственные связи, строить логическое рассуждение, умозаключение (индуктивное, дедуктивное и по аналогии) и делать выводы; приобретение опыта использования методов биологической науки и проведения несложных биологических экспериментов для изучения живых организмов и человека;
 № 9 (21%), где проверялись знания по темам «Органы цветкового растения»; 
 10.1.(49%), 10.2 (42%) где проверялись знания по темам «Приемы выращивания, размножения растений и ухода за ними. Умение создавать, применять и преобразовывать знаки и символы, модели и схемы для решения учебных и познавательных задач»
</t>
  </si>
  <si>
    <t xml:space="preserve"> № 4 (26%), где проверялось умение осознанно использовать речевые средства в соответствии с задачей коммуникации; владение основами самоконтроля, самооценки, принятия решений и осуществления осознанного выбора в учебной и познавательной деятельности. Давать оценку событиям и личностям отечественной и всеобщей истории Средних веков 
           № 6. (28%) , где проверялось умение создавать, применять и преобразовывать знаки и символы, модели и схемы для решения учебных и познавательных задач; владение основами самоконтроля, самооценки, принятия решений и осуществления осознанного выбора в учебной и познавательной деятельности. Использовать историческую карту как источник информации о территории, об экономических и культурных центрах Руси и других государств в Средние века, о направлениях крупнейших передвижений людей – походов, завоеваний, колонизаций и др.
 № 7 (41%), где проверялось умение устанавливать причинно-следственные связи, строить логическое рассуждение, умозаключение (индуктивное, дедуктивное и по аналогии) и делать выводы; владение основами самоконтроля, самооценки, принятия решений и осуществления осознанного выбора в учебной и познавательной деятельности. Объяснять причины и следствия ключевых событий отечественной и всеобщей истории Средних веков.
 № 10 (34%), где проверялось умение создавать обобщения, классифицировать, самостоятельно выбирать основания и критерии для классификации; сформированность важнейших культурно-исторических ориентиров для гражданской, этнонациональной, социальной, культурной самоидентификации личности; реализация историко-культурологического подхода, формирующего способности к межкультурному диалогу, восприятию и бережному отношению к культурному наследию Родины
</t>
  </si>
  <si>
    <t xml:space="preserve"> № 1.2. (36%), где проверялось умение по приобретению теоретических знаний и опыта применения полученных знаний и умений для определения собственной активной позиции в общественной жизни, для решения типичных задач в области социальных отношений, адекватных возрасту обучающихся, межличностных отношений, включая отношения между людьми различных национальностей и вероисповеданий, возрастов и социальных групп;           
 № 3.1. (48%) , где проверялось освоение приемов работы с социально значимой информацией, ее осмысление; развитие способностей обучающихся делать необходимые выводы и давать обоснованные оценки социальным событиям и процессам, развитие социального кругозора и формирование познавательного интереса к изучению общественных дисциплин;
 № 6.1. (48%) , где проверялось умения на приобретение теоретических знаний и опыта применения полученных знаний и умений для определения собственной активной позиции в общественной жизни, для решения типичных задач в области социальных отношений, адекватных возрасту обучающихся, межличностных отношений, включая отношения между людьми различных национальностей и вероисповеданий, возрастов и социальных групп; развитие социального кругозора и формирование познавательного интереса к изучению общественных дисциплин;
 6.2. (48%) , где проверялось выполнение несложных практических заданий, основанных на ситуациях жизнедеятельности человека в разных сферах общества;
 7.1. (48%) , где проверялось освоение приемов работы с социально значимой информацией, ее осмысление; развитие способностей обучающихся делать необходимые выводы и давать обоснованные оценки социальным событиям и процессам; развитие социального кругозора и формирование познавательного интереса к изучению общественных дисциплин;
 8.2. (48%) , где проверялось формирование у обучающихся личностных представлений об основах российской гражданской идентичности, патриотизма, гражданственности, социальной ответственности, правового самосознания, толерантности, приверженности ценностям, закрепленным в Конституции Российской Федерации;
 8.3. (48%) , где проверялось умение характеризовать государственное устройство Российской Федерации, называть органы государственной власти страны; раскрывать достижения российского народа; осознавать значение патриотической позиции в укреплении нашего государства.
</t>
  </si>
  <si>
    <t xml:space="preserve">№,1.1., №1.2. Умение определять понятия, устанавливать аналогии. Сформированность представлений о географии, ее роли в освоении планеты человеком. Сформированность представлений об основных этапах географического освоения Земли, открытиях великих путешественников.
Сформированность представлений о географических объектах.
Владение основами картографической грамотности и использования географической карты для решения разнообразных задач;
№2.1K1.,№2.1K2., №2.2. Владение основами картографической грамотности и использования географической карты для решения разнообразных задач.
Навыки использования различных источников географической информации для решения учебных задач;
№3.1., № 3.2. Умение применять и преобразовывать знаки и символы, модели и схемы для решения учебных и познавательных задач.
Умение устанавливать причинно-следственные связи, строить логическое рассуждение, умозаключение и делать выводы;
Владение основами картографической грамотности и использования географической карты для решения разнообразных задач;
№3.3. Умение применять и преобразовывать знаки и символы, модели и схемы для решения учебных и познавательных задач;
№4.3. Умение устанавливать причинно-следственные связи, строить логическое рассуждение, умозаключение и делать выводы. Сформированность представлений и основополагающих теоретических знаний о целостности и неоднородности Земли как планеты в пространстве и во времени
№6.2K2. Умение применять и преобразовывать знаки и символы, модели и схемы для решения учебных и познавательных задач.
Умение осознанно использовать речевые средства для выражения своих мыслей; владение письменной речью.
Практические умения и навыки использования количественных и качественных характеристик компонентов географической среды;
№7. Сформированность представлений о географических объектах, процессах, явлениях, закономерностях; владение понятийным аппаратом географии;
№9K3. Сформированность представлений о географических объектах, процессах, явлениях, закономерностях; владение понятийным аппаратом географии. Умения и навыки использования разнообразных географических знаний для объяснения и оценки явлений и процессов, самостоятельного оценивания уровня безопасности окружающей среды, соблюдения мер безопасности в случае природных стихийных бедствий.
Умение осознанно использовать речевые средства для выражения своих мыслей, формулирования и аргументации своего мнения;
№10.2K2. Первичные компетенции использования территориального подхода как основы географического мышления. Сформированность представлений о географических объектах, процессах, явлениях, закономерностях; владение понятийным аппаратом географии. Умение осознанно использовать речевые средства для выражения своих мыслей, формулирования и аргументации своего мнения; владение письменной речью.
</t>
  </si>
  <si>
    <t xml:space="preserve">№2K2. Проводить морфемный и словообразовательный анализы слов; проводить морфологический анализ слова; проводить синтаксический анализ предложения;
№2K3. Проводить морфемный и словообразовательный анализы слов; проводить морфологический анализ слова; проводить синтаксический анализ предложения 2K3. Проводить морфемный и словообразовательный анализы слов; проводить морфологический анализ слова; проводить синтаксический анализ  предложения;
№3.1.Распознавать производные предлоги в заданных предложениях, отличать их от омонимичных частей речи, правильно писать производные предлоги;
№3.2. Распознавать производные предлоги в заданных предложениях, отличать их от омонимичных частей речи, правильно писать производные предлоги3.2. Распознавать производные предлоги в заданных предложениях, отличать их от омонимичных частей речи, правильно писать производные предлоги;
№4.2. Распознавать производные союзы в заданных предложениях, отличать их от омонимичных частей речи, правильно писать производные союзы;
№6. Распознавать случаи нарушения грамматических норм русского литературного языка в заданных предложениях и исправлять эти нарушения 
Соблюдать основные языковые нормы в устной и письменной речи;
№7.2. Анализировать различные виды словосочетаний и предложений с точки зрения их структурно-смысловой организации и функциональных особенностей; опознавать предложения осложненной структуры; соблюдать основные языковые нормы в письменной речи; опираться на грамматико-интонационный анализ при объяснении расстановки знаков препинания в предложении;
№8.2. Анализировать различные виды словосочетаний и предложений с точки зрения их структурно-смысловой организации и функциональных особенностей; опознавать предложения осложненной структуры; соблюдать основные языковые нормы в письменной речи; опираться на грамматико-интонационный анализ при объяснении расстановки знаков препинания в предложении;
№9. Анализировать прочитанный текст с точки зрения его основной мысли; распознавать и формулировать основную мысль текста в письменной форме, соблюдая нормы построения предложения и словоупотребления
Владеть навыками различных видов чтения (изучающим, ознакомительным, просмотровым) и информационной переработки прочитанного материала; адекватно понимать тексты различных функционально-смысловых типов речи и функциональных разновидностей языка;
№11.1. Адекватно понимать и интерпретировать прочитанный текст, находить в тексте информацию (ключевые слова и словосочетания) в подтверждение своего ответа на вопрос, строить речевое высказывание в письменной форме с учетом норм построения предложения и словоупотребления;
№11.2. Владеть навыками различных видов чтения (изучающим, ознакомительным, просмотровым) и информационной переработки прочитанного материала; адекватно понимать, интерпретировать и комментировать тексты различных функционально-смысловых типов речи (повествование, описание, рассуждение) и функциональных разновидностей языка;
№13.1. Распознавать стилистически окрашенное слово в заданном контексте, подбирать к найденному слову близкие по значению слова (синонимы)
Владеть навыками различных видов чтения (изучающим, ознакомительным, просмотровым) и информационной переработки прочитанного материала; адекватно понимать тексты различных функционально-смысловых типов речи и функциональных разновидностей языка; проводить лексический анализ слова; опознавать лексические средства выразительности.
№13.2. Распознавать стилистически окрашенное слово в заданном контексте, подбирать к найденному слову близкие по значению слова (синонимы)
Владеть навыками различных видов чтения (изучающим, ознакомительным, просмотровым) и информационной переработки прочитанного материала; адекватно понимать тексты различных функционально-смысловых типов речи и функциональных разновидностей языка; проводить лексический анализ слова; опознавать лексические средства выразительности;
№14. Адекватно понимать текст, объяснять значение пословицы, строить речевое высказывание в письменной форме с учетом норм построения предложения и словоупотребления.
</t>
  </si>
  <si>
    <t xml:space="preserve">10. Умение анализировать, извлекать необходимую информацию, пользоваться оценкой и прикидкой при практических расчётах 
Оценивать результаты вычислений при решении практических задач / решать задачи на основе рассмотрения реальных ситуаций, в которых не требуется точный вычислительный результат
11. Овладение символьным языком алгебры. Выполнять несложные преобразования выражений: раскрывать скобки, приводить подобные слагаемые, использовать формулы сокращённого умножения
12. Развитие представлений о числе и числовых системах от натуральных до действительных чисел. Сравнивать рациональные числа, знать геометрическую интерпретацию целых, рациональных чисел.
13. Овладение геометрическим языком, формирование систематических знаний о плоских фигурах и их свойствах, использование геометрических понятий и теорем. Оперировать на базовом уровне понятиями геометрических фигур; извлекать информацию о геометрических фигурах, представленную на чертежах в явном виде; применять для решения задач геометрические факты.
14. Овладение геометрическим языком, формирование систематических знаний о плоских фигурах и их свойствах, использование геометрических понятий и теорем. Оперировать на базовом уровне понятиями геометрических фигур; извлекать информацию о геометрических фигурах, представленную на чертежах в явном виде / применять геометрические факты для решения задач, в том числе предполагающих несколько шагов решения.
15. Развитие умения использовать функционально графические представления для описания реальных зависимостей 
Представлять данные в виде таблиц, диаграмм, графиков / иллюстрировать с помощью графика реальную зависимость или процесс по их характеристикам
16. Развитие умений применять изученные понятия, результаты, методы для решения задач практического характера. Решать задачи разных типов (на работу, покупки, движение), решать простые и сложные задачи разных типов, выбирать соответствующие уравнения или системы уравнений для составления математической модели заданной реальной ситуации или прикладной задачи.
</t>
  </si>
  <si>
    <t xml:space="preserve">№1.2. Классификация организмов. Принципы классификации. Одноклеточные и многоклеточные организмы 
Умения определять понятия, создавать обобщения, устанавливать аналогии, классифицировать, самостоятельно выбирать основания и критерии для классификации;
№7. Царство Растения. Царство Бактерии. Царство Грибы 
Умения устанавливать причинно-следственные связи, строить логическое рассуждение, умозаключение (индуктивное, дедуктивное и по аналогии) и делать выводы. Формирование первоначальных систематизированных представлений о биологических объектах, процессах, явлениях, закономерностях;
№8. Царство Растения. Царство Бактерии. Царство Грибы 
Умения устанавливать причинно-следственные связи, строить логическое рассуждение, умозаключение (индуктивное, дедуктивное и по аналогии) и делать выводы;
№10.Царство Растения. Умения создавать, применять и преобразовывать знаки и символы, модели и схемы для решения учебных и познавательных задач;
№12. Царство Растения. Царство Бактерии. Царство Грибы 
Умения определять понятия, создавать обобщения, устанавливать аналогии, классифицировать, самостоятельно выбирать основания и критерии для классификации
№13.2.Царство Растения. Формирование системы научных знаний о живой природе, закономерностях ее развития, об исторически быстром сокращении биологического разнообразия в биосфере в результате деятельности человека для развития современных естественнонаучных представлений о картине мира.
</t>
  </si>
  <si>
    <t xml:space="preserve">8. Овладение базовыми историческими знаниями, а также представлениями о закономерностях развития человеческого общества в социальной, экономической, политической, научной и культурной сферах 
Локализовать во времени хронологические рамки и рубежные события Нового времени как исторической эпохи, основные этапы отечественной и всеобщей истории Нового времени; соотносить хронологию истории России и всеобщей истории в Новое время;
9. Способность определять и аргументировать свое отношение к содержащейся в различных источниках информации о событиях и явлениях прошлого и настоящего. Умение искать, анализировать, систематизировать и оценивать историческую информацию различных исторических и современных источников, раскрывая ее социальную принадлежность и познавательную ценность; способность определять и аргументировать свое отношение к ней;
10. Овладение базовыми историческими знаниями, а также представлениями о закономерностях развития человеческого общества в социальной, экономической, политической, научной и культурной сферах 
Рассказывать о значительных событиях и личностях отечественной и всеобщей истории Нового времени;
11. Умение устанавливать причинно-следственные связи, строить логическое рассуждение, умозаключение (индуктивное, дедуктивное и по аналогии) и делать выводы. Умение применять исторические знания для осмысления сущности общественных явлений. Объяснять причины и следствия ключевых событий и процессов отечественной и всеобщей истории Нового времени (социальных движений, реформ и революций, взаимодействий между народами и др.);
12. Умение осознанно использовать речевые средства в соответствии с задачей коммуникации; владение устной и письменной речью, монологической контекстной речью Умение оценивать правильность выполнения учебной задачи, собственные возможности ее решения. 
</t>
  </si>
  <si>
    <t xml:space="preserve">1.2. В модельных и реальных ситуациях выделять сущностные характеристики и основные виды деятельности людей, объяснять роль мотивов в деятельности человека; Выполнять несложные практические задания по анализу ситуаций, связанных с различными способами разрешения межличностных конфликтов; 
Выражать собственное отношение к различным способам разрешения межличностных конфликтов.
5.2. Развитие социального кругозора и формирование познавательного интереса к изучению общественных дисциплин
Использовать знания о биологическом и социальном в человеке для характеристики его природы; характеризовать и иллюстрировать конкретными примерами группы потребностей человека; приводить примеры основных видов деятельности человека; различать экономические, социальные, политические, культурные явления и процессы общественной жизни;
5.3. Наблюдать и характеризовать явления и события, происходящие в различных сферах общественной жизни;
7.1. Освоение приемов работы с социально значимой информацией, ее осмысление; развитие способностей обучающихся делать необходимые выводы и давать обоснованные оценки социальным событиям и процессам; развитие социального кругозора и формирование познавательного интереса к изучению общественных дисциплин.;
8. Приобретение теоретических знаний и опыта применения полученных знаний и умений для определения собственной активной позиции в общественной жизни, для решения типичных задач в области социальных отношений, адекватных возрасту обучающихся, межличностных отношений, включая отношения между людьми различных национальностей и вероисповеданий, возрастов и социальных групп; развитие социального кругозора и формирование познавательного интереса к изучению общественных дисциплин;
9.1. Умение осознанно использовать речевые средства в соответствии с задачей коммуникации; владение устной и письменной речью, монологической контекстной речью;
9.2. Анализировать несложные практические ситуации, связанные с гражданскими, семейными, трудовыми правоотношениями; в предлагаемых модельных ситуациях определять признаки правонарушения, проступка, преступления; исследовать несложные практические ситуации, связанные с защитой прав и интересов детей, оставшихся без попечения родителей;
9.3. находить, извлекать и осмысливать информацию правового характера, полученную из доступных источников, систематизировать, анализировать полученные данные; применять полученную информацию для соотнесения собственного поведения и поступков других людей с нормами поведения, установленными законом.
</t>
  </si>
  <si>
    <t xml:space="preserve"> № 1.2. (36%), где проверялось умение по приобретению теоретических знаний и опыта применения полученных знаний и умений для определения собственной активной позиции в общественной жизни, для решения типичных задач в области социальных отношений, адекватных возрасту обучающихся, межличностных отношений, включая отношения между людьми различных национальностей и вероисповеданий, возрастов и социальных групп;           
 № 3.1. (48%) , где проверялось освоение приемов работы с социально значимой информацией, ее осмысление; развитие способностей обучающихся делать необходимые выводы и давать обоснованные оценки социальным событиями процессам;
 № 6.1. (48%) , где проверялось умения на приобретение теоретических знаний и опыта применения полученных знаний и умений для определения собственной активной позиции в общественной жизни, для решения типичных задач в области социальных отношений, адекватных возрасту обучающихся, межличностных отношений, включая отношения между людьми различных национальностей и вероисповеданий, возрастов и социальных групп; развитие социального кругозора и формирование познавательного интереса к изучению общественных дисциплин;
 6.2. (48%) , где проверялось выполнение несложных практических заданий, основанных на ситуациях жизнедеятельности человека в разных сферах общества;
 7.1. (48%) , где проверялось освоение приемов работы с социально значимой информацией, ее осмысление; развитие способностей обучающихся делать необходимые выводы и давать обоснованные оценки социальным событиям и процессам; развитие социального кругозора и формирование познавательного интереса к изучению общественных дисциплин;
 8.2. (48%) , где проверялось формирование у обучающихся личностных представлений об основах российской гражданской идентичности, патриотизма, гражданственности, социальной ответственности, правового самосознания, толерантности, приверженности ценностям, закрепленным в Конституции Российской Федерации;
 8.3. (48%) , где проверялось умение характеризовать государственное устройство Российской Федерации, называть органы государственной власти страны; раскрывать достижения российского народа; осознавать значение патриотической позиции в укреплении нашего государства.
</t>
  </si>
  <si>
    <t xml:space="preserve">№6 Анализировать ситуации практико-ориентированного характера, узнавать в них проявление изученных физических явлений или закономерностей и применять имеющиеся знания для их объяснения;
№7. Использовать при выполнении учебных задач справочные материалы;
№9. Решать задачи, используя формулы, связывающие физические величины (путь, скорость, масса тела, плотность вещества, сила, давление): на основе анализа условия задачи, выделять физические величины и формулы, необходимые для ее решения, проводить расчеты;
№10. Решать задачи, используя физические законы (закон сохранения энергии, закон Гука, закон Паскаля, закон Архимеда) и формулы, связывающие физические величины (путь, скорость, масса тела, плотность вещества, сила, давление, кинетическая энергия, потенциальная энергия, механическая работа, механическая мощность, КПД простого механизма, сила трения скольжения, коэффициент трения): на основе анализа условия задачи записывать краткое условие, выделять физические величины, законы и формулы, необходимые для ее решения, проводить расчеты и оценивать реальность полученного значения физической величины;
№11. Анализировать отдельные этапы проведения исследований и интерпретировать результаты наблюдений и опытов;
решать задачи, используя физические законы (закон сохранения энергии, закон Гука, закон Паскаля, закон Архимеда) и формулы, связывающие физические величины (путь, скорость, масса тела, плотность вещества, сила, давление, кинетическая энергия, потенциальная энергия, механическая работа, механическая мощность, КПД простого механизма, сила трения скольжения, коэффициент трения): на основе анализа условия задачи записывать краткое условие, выделять физические величины, законы и формулы, необходимые для ее решения, проводить расчеты и оценивать реальность полученного значения физической величины
</t>
  </si>
  <si>
    <t xml:space="preserve">3K1. Говорение: монологическое высказывание на основе плана и визуальной информации.
3K2. Говорение: монологическое высказывание на основе плана и визуальной информации.            
3K3. Говорение: монологическое высказывание на основе плана и визуальной информации.
3K4. Говорение: монологическое высказывание на основе плана и визуальной информации.
</t>
  </si>
  <si>
    <t xml:space="preserve"> Умение распознавать главные члены предложения. Находить главные и второстепенные (без деления на виды) члены предложения;
 Умение классифицировать согласные звуки. Характеризовать звуки русского языка: согласные звонкие/глухие;
 Умение распознавать значение слова; адекватно формулировать значение слова в письменной форме, соблюдая нормы построения предложения и словоупотребления. Определять значение слова по тексту;
 Умение подбирать к слову близкие по значению слова. Подбирать синонимы для устранения повторов в тексте;
 Умение распознавать имена существительные в предложении, распознавать грамматические признаки имени существительного. Распознавать грамматические признаки слов, с учетом совокупности выявленных признаков относить слова к определенной группе основных частей речи / Проводить морфологический разбор имен существительных по предложенному в учебнике алгоритму; оценивать правильность проведения морфологического разбора; находить в тексте предлоги с именами существительными, к которым они относятся;
 Умение распознавать имена прилагательные в предложении, распознавать грамматические признаки имени прилагательного. Распознавать грамматические признаки слов, с учетом совокупности выявленных признаков относить слова к определенной группе основных частей речи / Проводить морфологический разбор имен прилагательных по предложенному в учебнике алгоритму, оценивать правильность проведения морфологического разбора;
 Умение распознавать глаголы в предложении. Распознавать грамматические признаки слов, с учетом совокупности выявленных признаков относить слова к определенной группе основных частей речи; 
 Умение на основе данной информации  и собственного жизненного опыта обучающихся определять конкретную жизненную ситуацию для адекватной интерпретации данной информации, соблюдая при письме изученные орфографические и пунктуационные нормы. Интерпретация содержащейся в тексте информации.
</t>
  </si>
  <si>
    <t xml:space="preserve">• Умение применять изученные понятия, результаты, методы для решения задач практического характера и задач из смежных дисциплин 
• Решать задачи на покупки; находить процент от числа, число по проценту от него, процентное отношение двух чисел, процентное снижение или процентное повышение величины
• Овладение геометрическим языком, формирование систематических знаний о плоских фигурах и их свойствах, использование геометрических понятий и теорем 
• Овладение геометрическим языком, формирование систематических знаний о плоских фигурах и их свойствах, использование геометрических понятий и теорем 
• Оперировать на базовом уровне понятиями геометрических фигур, извлекать информацию о геометрических фигурах, представленную на чертежах в явном виде, применять для решения задач геометрические факты.
•  Развитие умений моделировать реальные ситуации на языке геометрии, исследовать построенную модель с использованием геометрических понятий и теорем, аппарата алгебры 
Использовать свойства геометрических фигур для решения задач практического содержания
• Развитие умения использовать функционально графические представления для описания реальных зависимостей 
Представлять данные в виде таблиц, диаграмм, графиков / иллюстрировать с помощью графика реальную зависимость или процесс по их характеристикам
• Овладение геометрическим языком, формирование систематических знаний о плоских фигурах и их свойствах, использование геометрических понятий и теорем 
Оперировать на базовом уровне понятиями геометрических фигур / применять геометрические факты для решения задач, в том числе предполагающих несколько шагов решения. 
• Развитие умения применять изученные понятия, результаты, методы для решения задач практического характера, умений моделировать реальные ситуации на языке алгебры, исследовать построенные модели с использованием аппарата алгебры 
Решать задачи разных типов (на производительность, движение) / решать простые и сложные задачи разных типов, выбирать соответствующие уравнения или системы уравнений для составления математической модели заданной реальной ситуации или прикладной задачи
• Развитие умений точно и грамотно выражать свои мысли с применением математической терминологии и символики, проводить классификации, логические обоснования, доказательства 
</t>
  </si>
  <si>
    <t xml:space="preserve">• Анализировать ситуации практико-ориентированного характера, узнавать в них проявление изученных физических явлений или закономерностей и применять
• Распознавать электромагнитные явления и объяснять на основе имеющихся знаний основные свойства или условия протекания этих явлений: взаимодействие
• Решать задачи, используя формулы, связывающие физические величины (путь, скорость, масса тела, плотность вещества, количество теплоты, температура)
• Решать задачи, используя физические законы (закон сохранения энергии, закон Гука, закон Паскаля, закон Архимеда, закон сохранения энергии в тепловых)
• Интерпретировать результаты наблюдений и опытов;
• Анализировать отдельные этапы проведения исследований и интерпретировать результаты наблюдений и опытов;решать задачи, используя физические законы (закон сохранения энергии, закон Гука, закон Паскаля, закон Архимеда, закон сохранения энергии в тепловых процессах, закон Ома для участка цепи, закон Джоуля-Ленца) и формулы, связывающие физические величины .
</t>
  </si>
  <si>
    <t xml:space="preserve">1. Умение осознанно использовать речевые средства в соответствии с задачей коммуникации; владение устной и письменной речью, монологической контекстной речью формулировать и аргументировать собственные суждения, касающиеся отдельных вопросов экономической жизни и опирающиеся на экономические знания и личный опыт; использовать полученные знания при анализе фактов поведения участников экономической деятельности; оценивать этические нормы трудовой и предпринимательской деятельности;
• раскрывать рациональное поведение субъектов экономической  деятельности;
• характеризовать экономику семьи; анализировать структуру семейного бюджета;
• использовать полученные знания при анализе фактов поведения участников экономической деятельности.
2. Освоение приемов работы с социально значимой информацией, ее осмысление; развитие способностей обучающихся делать необходимые выводы и давать обоснованные оценки социальным событиям и процессам;
• развитие социального кругозора и формирование познавательного интереса к изучению общественных дисциплин
• Находить, извлекать и осмысливать информацию различного характера, полученную из доступных источников (фотоизображений), 
• систематизировать, анализировать полученные данные; применять полученную информацию для соотнесения собственного поведения и поступков других людей с нормами поведения, установленными законом.
</t>
  </si>
  <si>
    <t xml:space="preserve">• Умение осознанно использовать речевые средства в соответствии с задачей коммуникации; владение устной и письменной речью, монологической контекстной речью формулировать и аргументировать собственные суждения, касающиеся отдельных вопросов экономической жизни и опирающиеся на экономические знания и личный опыт; использовать полученные знания при анализе фактов поведения участников экономической деятельности; оценивать этические нормы трудовой и предпринимательской деятельности;
• раскрывать рациональное поведение субъектов экономической  деятельности;
• характеризовать экономику семьи; анализировать структуру семейного бюджета;
• использовать полученные знания при анализе фактов поведения участников экономической деятельности.
• Освоение приемов работы с социально значимой информацией, ее осмысление; развитие способностей обучающихся делать необходимые выводы и давать обоснованные оценки социальным событиям и процессам;
• развитие социального кругозора и формирование познавательного интереса к изучению общественных дисциплин
• Находить, извлекать и осмысливать информацию различного характера, полученную из доступных источников (фотоизображений), 
• систематизировать, анализировать полученные данные; применять полученную информацию для соотнесения собственного поведения и поступков других людей с нормами поведения, установленными законом.
</t>
  </si>
  <si>
    <t xml:space="preserve">1.Природа России 
-Умение осознанно использовать речевые средства в соответствии с задачей коммуникации для выражения своих мыслей; владение письменной речью.
-Умение применять географическое мышление в познавательной, коммуникативной и социальной практике.
-Первичные компетенции использования территориального подхода как основы географического мышления, владение понятийным аппаратом географии.
-Умения: различать географические процессы и явления, определяющие особенности компонентов природы отдельных территорий; оценивать характер и особенности взаимодействия деятельности человека и компонентов природы в разных географических условиях; приводить примеры взаимодействия природы и общества в пределах отдельных территорий; давать характеристику компонентов природы своего региона
2. Природа России 
-Умение осознанно использовать речевые средства в соответствии с задачей коммуникации для выражения своих мыслей; владение письменной речью.
-Умение применять географическое мышление в познавательной, коммуникативной и социальной практике.
-Первичные компетенции использования территориального подхода как основы географического мышления, владение понятийным аппаратом географии.
-Умения: различать географические процессы и явления, определяющие особенности компонентов природы отдельных территорий; оценивать характер и особенности взаимодействия деятельности человека и компонентов природы в разных географических условиях; приводить примеры взаимодействия природы и общества в пределах отдельных территорий; давать характеристику компонентов природы своего региона
3.  Особенности географического положения России. Территория и акватория, морские и сухопутные границы 
-Умения определять понятия, создавать обобщения, устанавливать аналогии. 
-Умения устанавливать причинно-следственные связи, строить логическое рассуждение.
-Умения: ориентироваться в источниках географической информации; определять и сравнивать качественные и количественные показатели, характеризующие географические объекты, их положение в пространстве.
-Умения использовать источники географической информации для решения различных задач: выявление географических зависимостей и закономерностей; расчет количественных показателей, характеризующих географические объекты, сопоставление географической информации
4. Природа России. Внутренние воды и водные ресурсы, особенности их размещения на территории страны. Моря России 
- Умения устанавливать причинно-следственные связи, строить логическое рассуждение, умозаключение  и делать выводы.
Смысловое чтение.
- Первичные компетенции использования территориального подхода как основы географического мышления, владение понятийным аппаратом географии.
-  Умения ориентироваться в источниках географической информации: находить и извлекать необходимую информацию; определять и сравнивать качественные и количественные показатели, характеризующие географические объекты, процессы и явления, их положение в пространстве; выявлять недостающую и/или взаимодополняющую географическую информацию, представленную в одном или нескольких источниках.
- Умения использовать источники географической информации для решения различных задач: выявление географических зависимостей и закономерностей; расчет количественных показателей, характеризующих географические объекты
5. Природа России. 
-Типы климатов, факторы их формирования, климатические пояса.
-Климат и хозяйственная деятельность людей 
-Умения определять понятия, создавать обобщения, устанавливать аналогии, классифицировать. 
-Умения устанавливать причинно-следственные связи, строить логическое рассуждение.
-Умения создавать, применять и преобразовывать знаки и символы, модели и схемы для решения учебных и познавательных задач.
-Смысловое чтение.
6. Владение понятийным аппаратом географии.
-Умения: находить и извлекать необходимую информацию; определять и сравнивать качественные и количественные показатели, характеризующие географические объекты, процессы и явления, их положение в пространстве; представлять в различных формах географическую информацию.
-Умение использовать источники географической информации для решения различных задач.
</t>
  </si>
  <si>
    <t xml:space="preserve">• Овладение базовыми историческими знаниями, а также представлениями о закономерностях развития человеческого общества в социальной, экономической, политической, научной и культурной сферах Рассказывать о значительных событиях и личностях отечественной и всеобщей истории Нового времени 
• Умение устанавливать причинно-следственные связи, строить логическое рассуждение, умозаключение (индуктивное, дедуктивное и по аналогии) и делать выводы.
Умение применять исторические знания для осмысления сущности общественных  явлений Объяснять причины и следствия ключевых событий и процессов отечественной и всеобщей истории Нового времени (социальных движений, реформ и революций, взаимодействий между народами и др.) 
• Умение осознанно использовать речевые средства в соответствии с задачей коммуникации; владение устной и письменной речью, монологической контекстной речью.Умение оценивать правильность выполнения учебной задачи, собственные возможности ее решения.
Владение опытом историко-культурного, цивилизационного подхода к оценке социальных явлений, современных глобальных процессов.
</t>
  </si>
  <si>
    <t xml:space="preserve">• Приобретение теоретических знаний и опыта применения полученных знаний и умений для определения собственной активной позиции в общественной жизни, для решения типичных задач в области социальных отношений, адекватных возрасту обучающихся, межличностных отношений, включая отношения между людьми различных национальностей и вероисповеданий, возрастов и социальных групп; развитие социального кругозора и формирование познавательного интереса к изучению общественных дисциплин
Выполнять несложные практические задания, основанные на ситуациях жизнедеятельности человека в разных сферах общества;
• Приобретение теоретических знаний и опыта применения полученных знаний и умений для определения собственной активной позиции в общественной жизни, для решения типичных задач в области социальных отношений, адекватных возрасту обучающихся 
Выполнять несложные практические задания, основанные на ситуациях жизнедеятельности человека в разных сферах общества; 
• Умение осознанно использовать речевые средства в соответствии с задачей коммуникации; владение устной и письменной речью, монологической контекстной речью формулировать и аргументировать собственные суждения, касающиеся отдельных вопросов экономической жизни и опирающиеся на экономические знания и личный опыт; использовать полученные знания при анализе фактов поведения участников экономической деятельности; 
• оценивать этические нормы трудовой и предпринимательской деятельности;
• раскрывать рациональное поведение субъектов экономической  деятельности;
• характеризовать экономику семьи; анализировать структуру семейного бюджета;
• использовать полученные знания при анализе фактов поведения участников экономической деятельности.
</t>
  </si>
  <si>
    <t xml:space="preserve">Окружающий мир </t>
  </si>
  <si>
    <t>Трудности для обучающихся вызвали задания № 2, 3(2), 7, 12(2),15(1),15(2), где надо распознавать однородные члены предложения, части речи, умение составлять план прочитанного текста, проводить морфологический разбор, умение определять жизненную ситуацию для адекватной интерпретации, соблюдая орфографические и пунктуационные нормы.</t>
  </si>
  <si>
    <t>Трудности для обучающихся вызвали задания № 5(2), 8, 9(2),11, где надо показать умение изображать геометрические фигуры, решать текстовые задачи, используя единицы измерения величин, интерпретировать информацию, решение задач, основанных на логическом мышлении.</t>
  </si>
  <si>
    <t xml:space="preserve">Трудности для обучающихся вызвали задания № 2, 3(3), 6(3),10(2) 
(умение использовать различные способы анализа, передачи и интерпретации информации в соответствии с познавательными задачами; использовать готовые модели (глобус, карту, план для объяснения явлений или описания свойств объектов, проводить несложные наблюдения в окружающей среде и ставить опыты, используя простейшее лабораторное оборудование; описывать достопримечательности столицы и родного края )
</t>
  </si>
  <si>
    <t xml:space="preserve">48,8% учащихся допустили ошибки при решении составной задачи.
Необходимо провести  работу над анализом составной задачи, моделированием ситуации и решением на каждом уроке.Справились задачами на движение  51,7%, задачами геометрического характера 57,9%.
С последним заданием справились 30,6%, учащиеся слабо владеют основами логического иалгоритмического мышления. 
</t>
  </si>
  <si>
    <t>Затруднение вызывают задания, где необходимо показать умение различать действия в описании опыта. Недостаточно развито у учащихся умение осознанно и произвольно строить речевое высказывание в письменной форме, вычленять содержащиеся в тексте основные события, сравнивать между собой объекты, описанные в тексте, выделяя 2-3 существенных признака, использовать знаково-¬символические средства для решения задач; понимать информацию, представленную разными способами: словесно, в виде таблицы, схемы, диаграммы.</t>
  </si>
  <si>
    <t>Задание №5.2. (30%)Анализировать различные виды словосочетаний и предложений с точки зрения их структурно-смысловой организации и функциональных особенностей; соблюдать основные языковые нормы в письменной речи; опираться на грамматико-интонационный анализ при объяснении расстановки знаков препинания в предложении.                                              Задание №7.2. (25%) Анализировать различные виды словосочетаний и предложений с точки зрения их структурно- смысловой организации и функциональных особенностей; соблюдать основные языковые нормы в письменной речи; опираться на грамматико-интонационный анализ при объяснении расстановки знаков препинания в предложении.</t>
  </si>
  <si>
    <t xml:space="preserve">Задание №4 (24%)Развитие представлений о числе и числовых системах от натуральных до действительных чисел. Решать задачи на нахождение части числа и числа по его части.                                                                                                                      Задание №8 (30%)Умение применять изученные понятия, результаты, методы для решения задач практического характера и задач из смежных дисциплин. Находить процент от числа, число по проценту от него; находить процентное отношение двух чисел; находить процентное снижение или процентное повышение величины.                                              Задание №13 (29%) Развитие пространственных представлений. Оперировать на базовом уровне понятиями: «прямоугольный параллелепипед», «куб», «шар».                                                                                                                                           
       Задание №14 (5%)Умение проводить логические обоснования, доказательства математических утверждений. Решать простые и сложные задачи разных типов, а также задачи повышенной трудности                            
</t>
  </si>
  <si>
    <t xml:space="preserve">нет ниже 30% </t>
  </si>
  <si>
    <t>Задание №10К3 (27%) Умение осознанно использовать речевые средства в соответствии с задачей коммуникации; планирование и регуляция своей деятельности; владение устной и письменной речью, монологической контекстной речью; Формирование представлений о значении биологических наук в решении проблем необходимости рационального природопользования.
Раскрывать роль биологии в практической деятельности людей.</t>
  </si>
  <si>
    <t>Задание №7 (27%) Овладение символьным языком алгебры. Оперировать понятием модуль числа, геометрическая интерпретация модуля числа.                                                                                                                         Задание №11(23%) Умение применять изученные понятия, результаты, методы для решения задач практического характера и задач их смежных дисциплин. Решать задачи на покупки, находить процент от числа, число по проценту от него, находить процентное отношение двух чисел, находить процентное снижение или процентное повышение величины
Задание №13(8%) Умение проводить логические обоснования, доказательства математических утверждений. Решать простые и сложные задачи разных типов, а также задачи повышенной трудности.</t>
  </si>
  <si>
    <t>Задание №7.2. (26%) Умение создавать, применять и преобразовывать знаки и символы, модели и схемы для решения учебных и познавательных задач; приобретение опыта использования методов биологической науки и проведения несложных биологических экспериментов для изучения живых организмов; формирование первоначальных систематизированных представлений о биологических объектах, процессах, явлениях, закономерностях.                                                                            Задание №8.3. (17%)Умение устанавливать причинно-следственные связи, строить логическое рассуждение, умозаключение (индуктивное, дедуктивное и по аналогии) и делать выводы
Приобретение опыта использования методов биологической науки и проведения несложных биологических экспериментов для изучения живых организмов и человека, проведения экологического мониторинга в окружающей среде</t>
  </si>
  <si>
    <t xml:space="preserve">Задание №1.2. (24%)Умение определять понятия, устанавливать аналогии. Сформированность представлений о географии, ее роли в освоении планеты человеком. Сформированность представлений об основных этапах географического освоения Земли, открытиях великих путешественников. Сформированность представлений о географических объектах. Владение основами картографической грамотности и использования географической карты для решения разнообразных задач.
Задание №2.1.К2 (25%) Владение основами картографической грамотности и использования географической карты для решения разнообразных задач. Навыки использования различных источников географической информации для решения учебных задач. Смысловое чтение.                                                                                                                                                  Задание №4.3. (25%) Умение устанавливать причинно-следственные связи, строить логическое рассуждение, умозаключение и делать выводы. Сформированность представлений и основополагающих теоретических знаний о целостности и неоднородности Земли как планеты в пространстве и во времени                                                                                          Задание №6.2.К2 (20%) Умение применять и преобразовывать знаки и символы, модели и схемы для решения учебных и познавательных задач.Умение осознанно использовать речевые средства для выражения своих мыслей; владение письменной речью. Практические умения и навыки использования количественных и качественных характеристик компонентов географической среды.                                                                                                     Задание №9К3 (19%)Сформированность представлений о географических объектах, процессах, явлениях, закономерностях; владение понятийным аппаратом географии. Умения и навыки использования разнообразных географических знаний для объяснения и оценки явлений и процессов, самостоятельного оценивания уровня безопасности окружающей среды, соблюдения мер безопасности в случае природных стихийных бедствий. Умение осознанно использовать речевые средства для выражения своих мыслей, формулирования и аргументации своего мнения;                                              Задание №10.2.К2(6%)Первичные компетенции использования территориального подхода как основы географического мышления. Сформированность представлений о географических объектах, процессах, явлениях, закономерностях; владение понятийным аппаратом географии. Умение осознанно использовать речевые средства для выражения своих мыслей, формулирования и аргументации своего мнения; владение письменной речью. </t>
  </si>
  <si>
    <t>Задание №(%)
Задание №6.2. (21%) Выполнять несложные практические задания, основанные на ситуациях жизнедеятельности человека в разных сферах общества.                                          
Задание №8.2. (19%) Формирование у обучающихся личностных представлений об основах российской гражданской идентичности, патриотизма, гражданственности, социальной ответственности, правового самосознания, толерантности, приверженности ценностям, закрепленным в Конституции Российской Федерации.
Задание №8.3. (24%) Характеризовать государственное устройство Российской Федерации, называть органы государственной власти страны; раскрывать достижения российского народа; осознавать значение патриотической позиции в укреплении нашего государства</t>
  </si>
  <si>
    <t>Задание №7 (22%) Умение устанавливать причинно-следственные связи, строить логическое рассуждение, умозаключение (индуктивное, дедуктивное и по аналогии) и делать выводы; владение основами самоконтроля, самооценки, принятия решений и осуществления осознанного выбора в учебной и познавательной деятельности. Объяснять причины и следствия ключевых событий отечественной и всеобщей истории Средних веков.</t>
  </si>
  <si>
    <t>Задание №2К3 (29%) Проводить морфемный и словообразовательный анализы слов; проводить морфологический анализ слова; проводить синтаксический анализ  предложения.     
Задание №6 (24%) Распознавать случаи нарушения грамматических норм русского литературного языка в заданных предложениях и исправлять эти нарушения. Соблюдать основные языковые нормы в устной и письменной речи.
Задание №9 (29%) Анализировать прочитанный текст с точки зрения его основной мысли; распознавать и формулировать основную мысль текста в письменной форме, соблюдая нормы построения предложения и словоупотребления. Владеть навыками различных видов чтения (изучающим, ознакомительным, просмотровым) и информационной переработки прочитанного материала; адекватно понимать тексты различных функционально-смысловых типов речи и функциональных разновидностей языка. 
Задание №11.1. (29%) Адекватно понимать и интерпретировать прочитанный текст, находить в тексте информацию (ключевые слова и словосочетания) в подтверждение своего ответа на вопрос, строить речевое высказывание в письменной форме с учетом норм построения предложения и словоупотребления.
Задание №11.2. (17%) Владеть навыками различных видов чтения (изучающим, ознакомительным, просмотровым) и информационной переработки прочитанного материала; адекватно понимать, интерпретировать и комментировать тексты различных функционально-смысловых типов речи (повествование, описание, рассуждение) и функциональных разновидностей языка</t>
  </si>
  <si>
    <t>Задание №14 (19%) Овладение геометрическим языком, формирование систематических знаний о плоских фигурах и их свойствах, использование геометрических понятий и теорем 
Оперировать на базовом уровне понятиями геометрических фигур; извлекать информацию о геометрических фигурах, представленную на чертежах в явном виде / применять геометрические факты для решения задач, в том числе предполагающих несколько шагов решения
Задание №16 (17%) Развитие умений применять изученные понятия, результаты, методы для решения задач практического характера 
Решать задачи разных типов (на работу, покупки, движение) / решать простые и сложные задачи разных типов, выбирать соответствующие уравнения или системы уравнений для составления математической модели заданной реальной ситуации или прикладной задачи.</t>
  </si>
  <si>
    <t>Задание №9 (23%) Броуновское движение. Диффузия.
Понимание физических законов и умение их интерпретировать.
Задание №10 (10%) Механические явления. Умение решать вычислительные задачи с использованием физических законов.
Задание №11 (8%) Механические явления. Умение решать вычислительные задачи с использованием физических законов.</t>
  </si>
  <si>
    <t>Задание №3.4. (15%) Умения:  различать  изученные географические  объекты,  процессы  и явления;  сравнивать  географические объекты, процессы и явления на основе известных характерных свойств. 
Способность  использовать  знания  о географических  законах  и закономерностях.
Задание №4.2. (22%) Умения ориентироваться в источниках географической информации: находить и  извлекать  необходимую информацию; определять и сравнивать показатели,  характеризующие географические  объекты,  процессы  и явления, их положение в пространстве. Умение  использовать  источники географической  информации  для решения различных задач
Задание №4.3. (25%) Умение  различать  изученные географические  объекты,  процессы  и явления  на  основе  известных характерных свойств.  Способность  использовать  знания  о географических  законах  и закономерностях,  о  взаимосвязях между  изученными  географическими объектами,  процессами  и  явлениями для  объяснения  их  свойств,  условий протекания и различий.  Умение  различать  географические процессы  и  явления,  определяющие особенности  природы  материков  и океанов.
Задание №8.3. (26%) Умения:  различать  географические  процессы  и  явления,  определяющие особенности природы и населения материков,  отдельных  регионов  и стран;  устанавливать черты сходства и различия  особенностей  природы  и  населения,  материальной  и  духовной культуры регионов и отдельных стран.</t>
  </si>
  <si>
    <t>Задание №4.2. (22%) Общие свойства организмов и их проявление у животных. Осуществлять классификацию биологических объектов (растений, животных, бактерий, грибов) на основе определения их принадлежности к определенной систематической группе.
Задание №5.2. (21%) Значение простейших и беспозвоночных животных в жизни человека . Раскрывать роль биологии в практической деятельности людей, роль различных организмов в жизни человека; знать и аргументировать основные правила поведения в природе.
Задание №10.2. (27%) Общая характеристика надкласса Рыбы. Внешнее и внутреннее строение и процессы жизнедеятельности у рыб;Устанавливать взаимосвязи между особенностями строения и функциями клеток и тканей, органов и систем органов
Задание №12 (26%) Ориентироваться в системе познавательных ценностей: воспринимать информацию биологического содержания в научно-популярной литературе, средствах массовой информации и интернет-ресурсах; критически оценивать полученную информацию, анализируя ее содержание и данные об источнике информации
Задание №13.2. (28%) Значение хордовых животных в жизни человека  
Описывать и использовать приемы содержания домашних животных, ухода за ними.</t>
  </si>
  <si>
    <t>Задание №10 (22%) Овладение базовыми историческими знаниями, а также представлениями о закономерностях развития человеческого общества в социальной, экономической, политической, научной и культурной сферах. Рассказывать о значительных событиях и личностях отечественной и всеобщей истории Нового времени.
Задание №11 (13%) Умение устанавливать причинно-следственные связи, строить логическое рассуждение, умозаключение (индуктивное, дедуктивное и по аналогии) и делать выводы. Умение применять исторические знания для осмысления сущности общественных явлений. Объяснять причины и следствия ключевых событий и процессов отечественной и всеобщей истории Нового времени (социальных движений, реформ и революций, взаимодействий между народами и др.).
Задание №12 (28%) Умение осознанно использовать речевые средства в соответствии с задачей коммуникации; владение устной и письменной речью, монологической контекстной речью Умение оценивать правильность выполнения учебной задачи, собственные возможности ее решения. Владение опытом историко-культурного, цивилизационного подхода к оценке социальных явлений, современных глобальных процессов. Сформированность основ гражданской, этно-национальной, социальной, культурной самоидентификации личности обучающегося.</t>
  </si>
  <si>
    <t>Задание №9.2. (30%) Анализировать несложные практические ситуации, связанные с гражданскими, семейными, трудовыми правоотношениями; в предлагаемых модельных ситуациях определять признаки правонарушения, проступка, преступления; исследовать несложные практические ситуации, связанные с защитой прав и интересов детей, оставшихся без попечения родителей;</t>
  </si>
  <si>
    <t>Задания №3К1 (26%), №3К2 (19%),  №3К3 (18%) и №3К4(19%) Говорение: монологическое высказывание на основе плана и визуальной информации.</t>
  </si>
  <si>
    <t>Задание №(%)</t>
  </si>
  <si>
    <t xml:space="preserve">Задание №2 (25%)Осмысленное чтение текста вслух.                                           Задания №3К1 (25%), №3К2 (25%), №3К3 (19%) и № 3К4 (12%) Говорение: монологическое высказывание на основе плана и визуальной информации.                                                                                                                                                            Задание №4 (20%) Чтение с пониманием основного содержания прочитанного текста.
Задание №6 (18%) Навыки оперирования языковыми средствами в коммуникативнозначимом контексте: лексические единицы.                     </t>
  </si>
  <si>
    <t>Задание №10К2 (30%) Знание истории родного края. Умение различать в исторической информации факты и мнения, исторические описания и исторические объяснения; систематизировать разнообразную историческую информацию на основе своих представлений об общих закономерностях исторического процесса. Знание/понимание основных фактов, процессов и явлений, характеризующих целостность отечественной и всемирной истории; периодизацию всемирной и отечественной истории; современные версии и трактовки важнейших проблем отечественной и всемирной истории; историческую обусловленность современных общественных процессов; особенности исторического пути России, ее роль в мировом сообществе.</t>
  </si>
  <si>
    <t xml:space="preserve">Задание  №13 (29%)  ОУметь оценивать ресурсообеспеченность отдельных стран и регионов мира.
Задание  №17К1 (23%), №17К2 (17%)  Уметь использовать знания и умения в практической деятельности и повседневной жизни для анализа и оценки разных территорий с точки зрения взаимосвязи природных, социально-экономических, техногенных объектов и процессов 
</t>
  </si>
  <si>
    <t>Задание №17К2 (27%) Уметь использовать знания и умения в практической деятельности и повседневной жизни для анализа и оценки разных территорий с точки зрения взаимосвязи природных, социально-экономических, техногенных объектов и процессов.</t>
  </si>
  <si>
    <t xml:space="preserve">Задание   № 14(24%)Использовать приобретённые знания и умения в практической деятельности и повседневной жизни для экологически грамотного поведения в окружающей среде
Задание   №15 (27%)Использовать приобретённые знания и умения в практической деятельности и повседневной жизни для приготовления растворов заданной концентрации в быту и на производстве
</t>
  </si>
  <si>
    <t>Задание №13 (22%) Уметь объяснять зависимость свойств веществ от их состава и строения; природу химической связи (ионной, ковалентной, металлической), зависимость скорости химической реакции и положения химического равновесия от различных факторов; сущность изученных видов химических реакций: электролитической диссоциации, ионного обмена, окислительно-восстановительных (и составлять их уравнения).                          Задание №14 (21%) Использовать приобретённые знания и умения в практической деятельности и повседневной жизни для экологически грамотного поведения в окружающей среде.</t>
  </si>
  <si>
    <t xml:space="preserve">Задание  №11 (11,3%) умение отличать гипотезы от научных теорий, делать выводы на основе экспериментальных данных;
Задание  №14 (20%)  Уметь объяснять устройство и принцип действия технических объектов, приводить примеры практического использования физических знаний. Уметь использовать приобретённые знания и умения в практической деятельности и повседневной жизни для обеспечения безопасности жизнедеятельности, рационального природопользования и охраны окружающей среды.                                        
Задание  №18 (12%)  Уметь воспринимать и на основе полученных знаний самостоятельно оценивать информацию, содержащуюся в СМИ, Интернете, научно-популярных статьях. Уметь использовать приобретенные знания и умения в практической деятельности и повседневной жизни для обеспечения безопасности жизнедеятельности, рационального природопользования и охраны окружающей среды.
</t>
  </si>
  <si>
    <t>Задание №5 (29%) Знать/понимать смысл физических величин и законов.                                                                             Задание №11 (14%) Уметь отличать гипотезы от научных теорий, делать выводы на основе экспериментальных данных.
Задание №12 (24%) Уметь проводить опыты по исследованию изученных явлений и процессов.
Задание №14 (26%) Уметь объяснять устройство и принцип действия технических объектов, приводить примеры практического использования физических знаний. Уметь использовать приобретённые знания и умения в практической деятельности и повседневной жизни для обеспечения безопасности жизнедеятельности, рационального природопользования и охраны окружающей среды
Задание №17 (29%) Уметь воспринимать и на основе полученных знаний самостоятельно оценивать информацию, содержащуюся в СМИ, Интернете, научно-популярных статьях.
Задание №18 (21%) Уметь воспринимать и на основе полученных знаний самостоятельно оценивать информацию, содержащуюся в СМИ, Интернете, научно-популярных статьях. Уметь использовать приобретенные знания и умения в практической деятельности и повседневной жизни для обеспечения безопасности жизнедеятельности, рационального природопользования и охраны окружающей среды.</t>
  </si>
  <si>
    <t>Задание  №5 (16 %) Уметь объяснять: роль биологии в формировании научного мировоззрения; вклад биологических теорий в формирование современной естественнонаучной картины мира; единство живой и неживой природы, родство живых организмов; отрицательное влияние алкоголя, никотина, наркотических веществ на развитие зародыша человека; влияние мутагенов на организм человека, экологических факторов на организмы; взаимосвязи организмов и окружающей среды; причины эволюции, изменяемости видов, нарушений развития организмов.
Задание   №11(2) (20%)  Знать и понимать строение биологических объектов: клетки, генов и хромосом, вида и экосистем (структура).
Задание 13 (14%)  Знать и понимать основные положения биологических теорий (клеточная, эволюционная теория Ч. Дарвина); учение В.И. Вернадского о биосфере; сущность законов Г. Менделя, закономерностей изменчивости.
Уметь решать элементарные биологические задачи, составлять элементарные схемы скрещивания и схемы переноса веществ и энергии в экосистемах (цепи питания)</t>
  </si>
  <si>
    <t>Задание №13 (11%) Знать и понимать основные положения биологических теорий (клеточная, эволюционная теория Ч. Дарвина); учение В.И. Вернадского о биосфере; сущность законов Г. Менделя, закономерностей изменчивости.
Уметь решать элементарные биологические задачи, составлять элементарные схемы скрещивания и схемы переноса веществ и энергии в экосистемах (цепи питания).</t>
  </si>
  <si>
    <t xml:space="preserve">
№12.2(26%) Умение распознавать имена прилагательные в предложении, грамматические признаки имени прилагательного, распознавать грамматические признаки слов, с учетом совокупности выявленных признаков относить слова к определенной группе основных частей речи. Проводить морфологический разбор имен прилагательных по предложенному в учебнике алгоритму, оценивать правильность проведения морфологического разбора;
№15.1(14%) Умение на основе данной информации и собственного жизненного опыта обучающихся определять конкретную жизненную ситуацию для адекватной интерпретации данной информации,соблюдая при письме изученные орфографические и пунктуационные нормы.
№15.2 (13,9%)Умение на основе данной информации  и собственного жизненного опыта обучающихся определять конкретную жизненную ситуацию для адекватной интерпретации данной информации, соблюдая при письме изученные орфографические и пунктуационные нормы. Интерпретация содержащейся в тексте информации.
</t>
  </si>
  <si>
    <t xml:space="preserve">Задание №6.2. Анализировать различные виды словосочетаний и предложений с точки зрения их структурно-смысловой организации и функциональных особенностей; соблюдать основные языковые нормы в письменной речи; опираться на грамматико-интонационный анализ при объяснении расстановки знаков препинания в предложении
Задание №7.2. (27%) -Анализировать различные виды словосочетаний и предложений с точки зрения их структурно- смысловой организации и функциональных особенностей; соблюдать основные языковые нормы в письменной речи; опираться на грамматико-интонационный анализ при объяснении расстановки знаков препинания в предложении
Задание 8 (26%) Совершенствование видов речевой деятельности (чтения), обеспечивающих эффективное овладение разными учебными предметами; формирование навыков проведения многоаспектного анализа текста; овладение основными стилистическими ресурсами лексики и фразеологии языка, основными нормами литературного языка; приобретение опыта их использования в речевой практике при создании письменных высказываний. Владеть навыками различных видов чтения (изучающим, ознакомительным, просмотровым) и информационной переработки прочитанного материала; адекватно понимать тексты различных функционально-смысловых типов речи и функциональных разновидностей языка; анализировать текст с точки зрения его темы, цели, основной мысли, основной и дополнительной информации
</t>
  </si>
  <si>
    <t xml:space="preserve"> Задание  №6Умение применять изученные понятия, результаты, методы для решения задач практического характера и задач из смежных дисциплин. Решать задачи разных типов (на работу, на движение), связыва¬ющих три величины; выделять эти величины и отношения между ними; знать различие скоростей объекта в стоячей воде, против течения и по течению реки.
 Задание  №7 (29%) Умение применять изученные понятия, результаты, методы для решения задач практического характера и задач из смежных дисциплин. Решать несложные сюжетные задачи разных типов на все арифметические действия.
Задание   №8 (21%), Умение применять изученные понятия, результаты, методы для решения задач практического характера и задач из смежных дисциплин. Находить процент от числа, число по проценту от него; находить процентное отношение двух чисел; находить процентное снижение или процентное повышение величины.
 Задание  №10 (12%)Умение применять изученные понятия, результаты, методы для решения задач практического характера и задач из смежных дисциплин. Решать задачи на покупки, решать несложные логические задачи методом рассуждений.
 Задание  №13 (17%),Развитие пространственных представлений. Оперировать на базовом уровне понятиями: «прямоугольный параллелепипед», «куб», «шар». Задание №14 (9%) Умение проводить логические обоснования, доказательства математических утверждений. Решать простые и сложные задачи разных типов, а также задачи повышенной трудности.</t>
  </si>
  <si>
    <t>Задание   №18 Умение устанавливать причинно-следственные связи, строить логическое рассуждение, умозаключение (индуктивное, дедуктивное и по аналогии) и делать выводы; владение основами самоконтроля, самооценки, принятия решений и осуществления осознанного выбора в учебной и познавательной деятельности. Умение описывать условия существования, основные занятия, образ жизни людей в древности.</t>
  </si>
  <si>
    <t>Задание   №1 (3) ) Выделить существенные признаки биологических объектов (клеток и организмов растений, животных) и процессов, характерных для живых организмов;
Задание   №10К3 (22%) Формирование представлений о значении биологических наук в решении проблем необходимости рационального природопользования.
Раскрывать роль биологии в практической деятельности людей.</t>
  </si>
  <si>
    <t>Задание   №11 Умение применять изученные понятия, результаты, методы для решения задач практического характера и задач их смежных дисциплин. Решать задачи на покупки, находить процент от числа, число по проценту от него, находить процентное отношение двух чисел, находить процентное снижение или процентное повышение величины.
Задание   №13 (9%) Умение проводить логические обоснования, доказательства математических утверждений. Решать простые и сложные задачи разных типов, а также задачи повышенной трудности</t>
  </si>
  <si>
    <t>Задания   №1(2) , №5 (2), №5 (3)  Умение создавать, применять и преобразовывать знаки и символы, модели и схемы для решения учебных и познавательных задач; формирование первоначальных систематизированных представлений о биологических объектах, процессах, явлениях, закономерностях, о взаимосвязи живого и неживого в биосфере, овладение понятийным аппаратом биологии.  Выделять существенные признаки биологических объектов (клеток и организмов растений, животных) и процессов, характерных для живых организмов.                                                                                                                                    Задание  №7 (2) (15%) Умение создавать, применять и преобразовывать знаки и символы, модели и схемы для решения учебных и познавательных задач; приобретение опыта использования методов биологической науки и проведения несложных биологических экспериментов для изучения живых организмов; формирование первоначальных систематизированных представлений о биологических объектах, процессах, явлениях, закономерностях.                                 Задание №8 (2) (14%), №8(3) (5 %)  Умение устанавливать причинно-следственные связи, строить логическое рассуждение, умозаключение (индуктивное, дедуктивное и по аналогии) и делать выводы. Приобретение опыта использования методов биологической науки и проведения несложных биологических экспериментов для изучения живых организмов и человека, проведения экологического мониторинга в окружающей среде</t>
  </si>
  <si>
    <t>Задание №12 (2)   Распознавать уровни и единицы языка в предъявленном тексте и видеть взаимосвязь между ними; создавать устные и письменные высказывания; соблюдать культуру чтения, говорения, аудирования и письма; осуществлять речевой самоконтроль.
Задание  №14 (2) (24%) Распознавать уровни и единицы языка в предъявленном тексте и видеть взаимосвязь между ними; использовать языковые средства адекватно цели общения и речевой ситуации; создавать устные и письменные высказывания  &lt;…&gt; определенной функционально-смысловой принадлежности &lt;…&gt;; использовать синонимические ресурсы русского языка для более точного выражения мысли и усиления выразительности речи; соблюдать культуру чтения, говорения, аудирования и письма; осуществлять речевой самоконтроль.</t>
  </si>
  <si>
    <t xml:space="preserve">Задание 1(2)   Умение определять понятия, устанавливать аналогии. Сформированность представлений о географии, ее роли в освоении планеты человеком. Сформированность представлений об основных этапах географического освоения Земли, открытиях великих путешественников. Сформированность представлений о географических объектах. Владение основами картографической грамотности и использования географической карты для решения разнообразных задач
Задание №2(1) К1 (29%), №2(1) К2(13%), №2(2) (23%) Владение основами картографической грамотности и использования географической карты для решения разнообразных задач. Навыки использования различных источников географической информации для решения учебных задач. Смысловое чтение
Задание №4 (3) (19%) Сформированность представлений и основополагающих теоретических знаний о целостности и неоднородности Земли как планеты в пространстве и во времени                                                                                                         Задание №6(2)К2 (6%) Практические умения и навыки использования количественных и качественных характеристик компонентов географической среды.                                                                                                                            Задание №9К3 (25%), № 10(2)К2 (14%) Умение осознанно использовать речевые средства для выражения своих мыслей, формулирования и аргументации своего мнения; владение письменной речью.
Задание №(%)
</t>
  </si>
  <si>
    <t xml:space="preserve">Задание №1 Умение создавать, применять и преобразовывать знаки и символы, модели и схемы для решения учебных и познавательных задач. Работать с изобразительными историческими источниками, понимать и интерпретировать содержащуюся в них информацию.
Задание   №6(2) (20%)  Использовать историческую карту как источник информации о территории, об экономических и культурных центрах Руси и других государств в Средние века, о направлениях крупнейших передвижений людей – походов, завоеваний, колонизаций и др.
Задание  №7 (11%) Умение устанавливать причинно-следственные связи, строить логическое рассуждение, умозаключение (индуктивное, дедуктивное и по аналогии) и делать выводы; владение основами самоконтроля, самооценки, принятия решений и осуществления осознанного выбора в учебной и познавательной деятельности. Объяснять причины и следствия ключевых событий отечественной и всеобщей истории Средних веков
</t>
  </si>
  <si>
    <t xml:space="preserve">Задание №10К2  Знание истории родного края. Умение различать в исторической информации факты и мнения, исторические описания и исторические объяснения; систематизировать разнообразную историческую информацию на основе своих представлений об общих закономерностях исторического процесса. Знание/понимание основных фактов, процессов и явлений, характеризующих целостность отечественной и всемирной истории; периодизацию всемирной и отечественной истории; современные версии и трактовки важнейших проблем отечественной и всемирной истории; историческую обусловленность современных общественных процессов; особенности исторического пути России, ее роль в мировом сообществе.
</t>
  </si>
  <si>
    <t>Задание №8 (28%) Владеть языковыми навыками (грамматическая сторона речи).                                                                                                                          Задание №19К2 (26%) Осмысленное чтение текста вслух.
Владеть навыками ритмико-интонационного оформления различных типов предложений
Задание №20К1 (24%), №20К2 (30%), №20К3 (22%) Тематическое монологическое высказывание (описание выбранной фотографии). Уметь описывать события, излагать факты. Владеть навыками ритмико-интонационного оформления различных типов предложений. Владеть языковыми навыками (грамматическая и лексическая стороны речи).</t>
  </si>
  <si>
    <t>Задание №8 (29%) Владеть языковыми навыками (грамматическая сторона речи)                                                       Задание №19К2 (29%) Владеть навыками ритмико-интонационного оформления различных типов предложений.                 Задание №20К1 (19%) Тематическое монологическое высказывание (описание выбранной фотографии).                               Задание №20К2  (21%)Уметь описывать события, излагать факты. Владеть навыками ритмико-интонационного оформления различных типов предложений.                                                Задание №20К3 (19%) Владеть языковыми навыками (грамматическая и лексическая стороны речи).</t>
  </si>
  <si>
    <r>
      <t xml:space="preserve">Результаты 5-11 классов, </t>
    </r>
    <r>
      <rPr>
        <b/>
        <sz val="14"/>
        <color rgb="FF000000"/>
        <rFont val="Times New Roman"/>
        <family val="1"/>
        <charset val="204"/>
      </rPr>
      <t xml:space="preserve">принявших участие в ВПР за 3 года Кызылского района </t>
    </r>
  </si>
  <si>
    <r>
      <t xml:space="preserve">Результаты 5-11 классов СОШ №1 пгт Каа-Хем, </t>
    </r>
    <r>
      <rPr>
        <b/>
        <sz val="14"/>
        <color rgb="FF000000"/>
        <rFont val="Times New Roman"/>
        <family val="1"/>
        <charset val="204"/>
      </rPr>
      <t xml:space="preserve">принявших участие в ВПР в 2020 году Кызылского района </t>
    </r>
  </si>
  <si>
    <r>
      <t xml:space="preserve">Результаты 5-11 классов МБОУ Баян-Колской СОШ, </t>
    </r>
    <r>
      <rPr>
        <b/>
        <sz val="14"/>
        <color rgb="FF000000"/>
        <rFont val="Times New Roman"/>
        <family val="1"/>
        <charset val="204"/>
      </rPr>
      <t xml:space="preserve">принявших участие в ВПР в 2020 году Кызылского района </t>
    </r>
  </si>
  <si>
    <r>
      <t xml:space="preserve">Результаты 5-11 классов МБОУ Кара-Хаакской СОШ, </t>
    </r>
    <r>
      <rPr>
        <b/>
        <sz val="14"/>
        <color rgb="FF000000"/>
        <rFont val="Times New Roman"/>
        <family val="1"/>
        <charset val="204"/>
      </rPr>
      <t xml:space="preserve">принявших участие в ВПР в 2020 году Кызылского района </t>
    </r>
  </si>
  <si>
    <r>
      <t xml:space="preserve">Результаты 5-11 классов МБОУ Сукпакской СОШ, </t>
    </r>
    <r>
      <rPr>
        <b/>
        <sz val="14"/>
        <color rgb="FF000000"/>
        <rFont val="Times New Roman"/>
        <family val="1"/>
        <charset val="204"/>
      </rPr>
      <t xml:space="preserve">принявших участие в ВПР в 2020 году Кызылского района </t>
    </r>
  </si>
  <si>
    <r>
      <t xml:space="preserve">Результаты 5-11 классов МБОУ Терлиг-Хаинской СОШ, </t>
    </r>
    <r>
      <rPr>
        <b/>
        <sz val="14"/>
        <color rgb="FF000000"/>
        <rFont val="Times New Roman"/>
        <family val="1"/>
        <charset val="204"/>
      </rPr>
      <t xml:space="preserve">принявших участие в ВПР в 2020 году Кызылского района </t>
    </r>
  </si>
  <si>
    <r>
      <t xml:space="preserve">Результаты 5-11 классов МБОУ Усть-Элегестинской СОШ, </t>
    </r>
    <r>
      <rPr>
        <b/>
        <sz val="14"/>
        <color rgb="FF000000"/>
        <rFont val="Times New Roman"/>
        <family val="1"/>
        <charset val="204"/>
      </rPr>
      <t xml:space="preserve">принявших участие в ВПР в 2020 году Кызылского района </t>
    </r>
  </si>
  <si>
    <r>
      <t xml:space="preserve">Результаты 5-11 классов МБОУ Целинной СОШ, </t>
    </r>
    <r>
      <rPr>
        <b/>
        <sz val="14"/>
        <color rgb="FF000000"/>
        <rFont val="Times New Roman"/>
        <family val="1"/>
        <charset val="204"/>
      </rPr>
      <t xml:space="preserve">принявших участие в ВПР в 2020 году Кызылского района </t>
    </r>
  </si>
  <si>
    <r>
      <t xml:space="preserve">Результаты 5-11 классов МБОУ Чербинской СОШ, </t>
    </r>
    <r>
      <rPr>
        <b/>
        <sz val="14"/>
        <color rgb="FF000000"/>
        <rFont val="Times New Roman"/>
        <family val="1"/>
        <charset val="204"/>
      </rPr>
      <t xml:space="preserve">принявших участие в ВПР в 2020 году Кызылского района </t>
    </r>
  </si>
  <si>
    <r>
      <t xml:space="preserve">Результаты 5-11 классов МБОУ МБОУ Шамбалыгской СОШ, </t>
    </r>
    <r>
      <rPr>
        <b/>
        <sz val="14"/>
        <color rgb="FF000000"/>
        <rFont val="Times New Roman"/>
        <family val="1"/>
        <charset val="204"/>
      </rPr>
      <t xml:space="preserve">принявших участие в ВПР в 2020 году Кызылского района </t>
    </r>
  </si>
  <si>
    <r>
      <t xml:space="preserve">Результаты 5-11 классов МБОУ Ээрбекской СОШ, </t>
    </r>
    <r>
      <rPr>
        <b/>
        <sz val="14"/>
        <color rgb="FF000000"/>
        <rFont val="Times New Roman"/>
        <family val="1"/>
        <charset val="204"/>
      </rPr>
      <t xml:space="preserve">принявших участие в ВПР в 2020 году Кызылского района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</si>
</sst>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theme="1"/>
      <name val="Calibri"/>
      <family val="2"/>
      <scheme val="minor"/>
    </font>
    <font>
      <b/>
      <sz val="10"/>
      <color theme="1"/>
      <name val="Times New Roman"/>
      <family val="1"/>
      <charset val="204"/>
    </font>
    <font>
      <sz val="10"/>
      <color rgb="FF000000"/>
      <name val="Times New Roman"/>
      <family val="1"/>
      <charset val="204"/>
    </font>
    <font>
      <sz val="10"/>
      <color theme="1"/>
      <name val="Times New Roman"/>
      <family val="1"/>
      <charset val="204"/>
    </font>
    <font>
      <b/>
      <sz val="14"/>
      <color theme="1"/>
      <name val="Times New Roman"/>
      <family val="1"/>
      <charset val="204"/>
    </font>
    <font>
      <b/>
      <sz val="14"/>
      <color rgb="FF000000"/>
      <name val="Times New Roman"/>
      <family val="1"/>
      <charset val="204"/>
    </font>
    <font>
      <sz val="11"/>
      <color theme="1"/>
      <name val="Times New Roman"/>
      <family val="1"/>
      <charset val="204"/>
    </font>
    <font>
      <sz val="9"/>
      <name val="Times New Roman"/>
      <family val="1"/>
      <charset val="204"/>
    </font>
  </fonts>
  <fills count="8">
    <fill>
      <patternFill patternType="none"/>
    </fill>
    <fill>
      <patternFill patternType="gray125"/>
    </fill>
    <fill>
      <patternFill patternType="solid">
        <fgColor rgb="FFDEEAF6"/>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rgb="FFFFC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6">
    <xf numFmtId="0" fontId="0" fillId="0" borderId="0" xfId="0"/>
    <xf numFmtId="0" fontId="1"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xf numFmtId="0" fontId="1"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3" fillId="4" borderId="1" xfId="0" applyNumberFormat="1" applyFont="1" applyFill="1" applyBorder="1" applyAlignment="1">
      <alignment horizontal="center" vertical="center" wrapText="1"/>
    </xf>
    <xf numFmtId="1" fontId="3" fillId="4"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2" fillId="5" borderId="1" xfId="0" applyFont="1" applyFill="1" applyBorder="1" applyAlignment="1">
      <alignment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vertical="center" wrapText="1"/>
    </xf>
    <xf numFmtId="0" fontId="0" fillId="5" borderId="0" xfId="0" applyFill="1"/>
    <xf numFmtId="1" fontId="3" fillId="5" borderId="1" xfId="0" applyNumberFormat="1" applyFont="1" applyFill="1" applyBorder="1" applyAlignment="1">
      <alignment horizontal="center" vertical="center" wrapText="1"/>
    </xf>
    <xf numFmtId="0" fontId="0" fillId="6" borderId="1" xfId="0" applyFill="1" applyBorder="1"/>
    <xf numFmtId="0" fontId="0" fillId="6" borderId="0" xfId="0" applyFill="1"/>
    <xf numFmtId="164" fontId="3" fillId="5" borderId="1" xfId="0" applyNumberFormat="1" applyFont="1" applyFill="1" applyBorder="1" applyAlignment="1">
      <alignment horizontal="center" vertical="center" wrapText="1"/>
    </xf>
    <xf numFmtId="164" fontId="0" fillId="5" borderId="0" xfId="0" applyNumberFormat="1" applyFill="1"/>
    <xf numFmtId="0" fontId="1"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0" fillId="7" borderId="0" xfId="0" applyFill="1"/>
    <xf numFmtId="1" fontId="3" fillId="7" borderId="1" xfId="0" applyNumberFormat="1" applyFont="1" applyFill="1" applyBorder="1" applyAlignment="1">
      <alignment horizontal="center" vertical="center" wrapText="1"/>
    </xf>
    <xf numFmtId="164" fontId="0" fillId="0" borderId="1" xfId="0" applyNumberFormat="1" applyBorder="1"/>
    <xf numFmtId="0" fontId="6" fillId="3" borderId="1" xfId="0" applyFont="1" applyFill="1" applyBorder="1" applyAlignment="1">
      <alignment horizontal="justify" vertical="center" wrapText="1"/>
    </xf>
    <xf numFmtId="0" fontId="0" fillId="0" borderId="1" xfId="0" applyBorder="1" applyAlignment="1">
      <alignment wrapText="1"/>
    </xf>
    <xf numFmtId="2" fontId="3" fillId="4" borderId="1" xfId="0" applyNumberFormat="1" applyFont="1" applyFill="1" applyBorder="1" applyAlignment="1">
      <alignment horizontal="center" vertical="center" wrapText="1"/>
    </xf>
    <xf numFmtId="164" fontId="3" fillId="7" borderId="1" xfId="0" applyNumberFormat="1" applyFont="1" applyFill="1" applyBorder="1" applyAlignment="1">
      <alignment horizontal="center" vertical="center" wrapText="1"/>
    </xf>
    <xf numFmtId="164" fontId="0" fillId="7" borderId="0" xfId="0" applyNumberFormat="1" applyFill="1"/>
    <xf numFmtId="1" fontId="1" fillId="5" borderId="1" xfId="0" applyNumberFormat="1" applyFont="1" applyFill="1" applyBorder="1" applyAlignment="1">
      <alignment horizontal="center" vertical="center" wrapText="1"/>
    </xf>
    <xf numFmtId="1" fontId="1" fillId="7" borderId="1" xfId="0" applyNumberFormat="1" applyFont="1" applyFill="1" applyBorder="1" applyAlignment="1">
      <alignment horizontal="center" vertical="center" wrapText="1"/>
    </xf>
    <xf numFmtId="2" fontId="3" fillId="5" borderId="1" xfId="0" applyNumberFormat="1" applyFont="1" applyFill="1" applyBorder="1" applyAlignment="1">
      <alignment horizontal="center" vertical="center" wrapText="1"/>
    </xf>
    <xf numFmtId="0" fontId="0" fillId="5" borderId="1" xfId="0" applyFill="1" applyBorder="1"/>
    <xf numFmtId="0" fontId="0" fillId="5" borderId="1" xfId="0" applyFill="1" applyBorder="1" applyAlignment="1">
      <alignment wrapText="1"/>
    </xf>
    <xf numFmtId="0" fontId="0" fillId="5" borderId="1" xfId="0" applyFill="1" applyBorder="1" applyAlignment="1">
      <alignment horizontal="center"/>
    </xf>
    <xf numFmtId="164" fontId="0" fillId="5" borderId="1" xfId="0" applyNumberFormat="1" applyFill="1" applyBorder="1" applyAlignment="1">
      <alignment horizontal="center"/>
    </xf>
    <xf numFmtId="0" fontId="0" fillId="7" borderId="1" xfId="0" applyFill="1" applyBorder="1" applyAlignment="1">
      <alignment horizontal="center"/>
    </xf>
    <xf numFmtId="164" fontId="0" fillId="7" borderId="1" xfId="0" applyNumberFormat="1" applyFill="1" applyBorder="1" applyAlignment="1">
      <alignment horizontal="center"/>
    </xf>
    <xf numFmtId="0" fontId="7" fillId="0" borderId="1" xfId="0" applyFont="1" applyFill="1" applyBorder="1" applyAlignment="1">
      <alignment horizontal="justify" vertical="top" wrapText="1"/>
    </xf>
    <xf numFmtId="0" fontId="7" fillId="0" borderId="1" xfId="0" applyFont="1" applyFill="1" applyBorder="1" applyAlignment="1">
      <alignment vertical="top" wrapText="1"/>
    </xf>
    <xf numFmtId="0" fontId="7" fillId="0" borderId="1" xfId="0" applyFont="1" applyFill="1" applyBorder="1" applyAlignment="1">
      <alignment horizontal="justify" vertical="top"/>
    </xf>
    <xf numFmtId="0" fontId="7" fillId="0" borderId="1" xfId="0" applyFont="1" applyFill="1" applyBorder="1" applyAlignment="1">
      <alignment horizontal="left" vertical="top" wrapText="1"/>
    </xf>
    <xf numFmtId="0" fontId="7" fillId="0" borderId="1" xfId="0" applyFont="1" applyFill="1" applyBorder="1" applyAlignment="1">
      <alignment vertical="top"/>
    </xf>
    <xf numFmtId="0" fontId="7" fillId="0" borderId="1" xfId="0" applyFont="1" applyFill="1" applyBorder="1" applyAlignment="1"/>
    <xf numFmtId="0" fontId="1" fillId="5"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3" borderId="0" xfId="0" applyFill="1"/>
    <xf numFmtId="0" fontId="0" fillId="4" borderId="0" xfId="0" applyFill="1"/>
    <xf numFmtId="0" fontId="0" fillId="3" borderId="1" xfId="0" applyFill="1" applyBorder="1" applyAlignment="1">
      <alignment horizontal="center"/>
    </xf>
    <xf numFmtId="0" fontId="0" fillId="0" borderId="1" xfId="0" applyBorder="1" applyAlignment="1">
      <alignment horizontal="center"/>
    </xf>
    <xf numFmtId="0" fontId="0" fillId="3" borderId="0" xfId="0" applyFill="1" applyAlignment="1">
      <alignment horizontal="center"/>
    </xf>
    <xf numFmtId="164" fontId="1" fillId="5" borderId="1" xfId="0" applyNumberFormat="1" applyFont="1" applyFill="1" applyBorder="1" applyAlignment="1">
      <alignment horizontal="center" vertical="center" wrapText="1"/>
    </xf>
    <xf numFmtId="0" fontId="0" fillId="3" borderId="1" xfId="0" applyFill="1" applyBorder="1"/>
    <xf numFmtId="0" fontId="1" fillId="0" borderId="6" xfId="0" applyFont="1" applyBorder="1" applyAlignment="1">
      <alignment horizontal="center" wrapText="1"/>
    </xf>
    <xf numFmtId="0" fontId="1" fillId="0" borderId="7" xfId="0" applyFont="1" applyBorder="1" applyAlignment="1">
      <alignment horizontal="center" wrapText="1"/>
    </xf>
    <xf numFmtId="0" fontId="1" fillId="0" borderId="8" xfId="0" applyFont="1" applyBorder="1" applyAlignment="1">
      <alignment horizontal="center" wrapText="1"/>
    </xf>
    <xf numFmtId="0" fontId="4" fillId="0" borderId="0" xfId="0" applyFont="1" applyAlignment="1">
      <alignment horizontal="center" vertical="center"/>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5" borderId="3"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5" borderId="1"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4"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zoomScale="75" zoomScaleNormal="75" workbookViewId="0">
      <pane xSplit="1" ySplit="4" topLeftCell="B5" activePane="bottomRight" state="frozen"/>
      <selection pane="topRight" activeCell="B1" sqref="B1"/>
      <selection pane="bottomLeft" activeCell="A5" sqref="A5"/>
      <selection pane="bottomRight" activeCell="AE27" sqref="AE27"/>
    </sheetView>
  </sheetViews>
  <sheetFormatPr defaultRowHeight="15" x14ac:dyDescent="0.25"/>
  <cols>
    <col min="1" max="1" width="14.85546875" customWidth="1"/>
    <col min="2" max="2" width="37.5703125" style="14" customWidth="1"/>
    <col min="3" max="3" width="9.140625" style="14"/>
    <col min="4" max="4" width="9.140625" style="22"/>
    <col min="5" max="5" width="9.140625" style="14"/>
    <col min="6" max="6" width="10" style="19" bestFit="1" customWidth="1"/>
    <col min="7" max="7" width="9.140625" style="22"/>
    <col min="8" max="8" width="9.140625" style="14"/>
    <col min="9" max="9" width="10" bestFit="1" customWidth="1"/>
    <col min="10" max="10" width="10.28515625" style="19" bestFit="1" customWidth="1"/>
    <col min="11" max="11" width="9.140625" style="22"/>
    <col min="12" max="12" width="9.140625" style="14"/>
    <col min="14" max="14" width="9.140625" style="19"/>
    <col min="15" max="15" width="9.140625" style="29"/>
    <col min="16" max="16" width="9.140625" style="19"/>
    <col min="17" max="17" width="10" bestFit="1" customWidth="1"/>
    <col min="18" max="19" width="13.85546875" hidden="1" customWidth="1"/>
    <col min="20" max="20" width="97" hidden="1" customWidth="1"/>
  </cols>
  <sheetData>
    <row r="1" spans="1:20" ht="15" customHeight="1" x14ac:dyDescent="0.25">
      <c r="A1" s="58" t="s">
        <v>125</v>
      </c>
      <c r="B1" s="58"/>
      <c r="C1" s="58"/>
      <c r="D1" s="58"/>
      <c r="E1" s="58"/>
      <c r="F1" s="58"/>
      <c r="G1" s="58"/>
      <c r="H1" s="58"/>
      <c r="I1" s="58"/>
      <c r="J1" s="58"/>
      <c r="K1" s="58"/>
      <c r="L1" s="58"/>
      <c r="M1" s="58"/>
      <c r="N1" s="58"/>
      <c r="O1" s="58"/>
      <c r="P1" s="58"/>
      <c r="Q1" s="58"/>
    </row>
    <row r="2" spans="1:20" ht="12.75" customHeight="1" x14ac:dyDescent="0.25">
      <c r="A2" s="59"/>
      <c r="B2" s="59"/>
      <c r="C2" s="59"/>
      <c r="D2" s="59"/>
      <c r="E2" s="59"/>
      <c r="F2" s="59"/>
      <c r="G2" s="59"/>
      <c r="H2" s="59"/>
      <c r="I2" s="59"/>
      <c r="J2" s="59"/>
      <c r="K2" s="59"/>
      <c r="L2" s="59"/>
      <c r="M2" s="59"/>
      <c r="N2" s="59"/>
      <c r="O2" s="59"/>
      <c r="P2" s="59"/>
      <c r="Q2" s="59"/>
    </row>
    <row r="3" spans="1:20" ht="26.25" customHeight="1" x14ac:dyDescent="0.25">
      <c r="A3" s="64" t="s">
        <v>0</v>
      </c>
      <c r="B3" s="66" t="s">
        <v>1</v>
      </c>
      <c r="C3" s="73" t="s">
        <v>2</v>
      </c>
      <c r="D3" s="73"/>
      <c r="E3" s="73"/>
      <c r="F3" s="63" t="s">
        <v>3</v>
      </c>
      <c r="G3" s="63"/>
      <c r="H3" s="63"/>
      <c r="I3" s="63"/>
      <c r="J3" s="63" t="s">
        <v>4</v>
      </c>
      <c r="K3" s="63"/>
      <c r="L3" s="63"/>
      <c r="M3" s="63"/>
      <c r="N3" s="63" t="s">
        <v>27</v>
      </c>
      <c r="O3" s="63"/>
      <c r="P3" s="63"/>
      <c r="Q3" s="63"/>
      <c r="R3" s="55" t="s">
        <v>35</v>
      </c>
      <c r="S3" s="56"/>
      <c r="T3" s="57"/>
    </row>
    <row r="4" spans="1:20" ht="15.75" customHeight="1" x14ac:dyDescent="0.25">
      <c r="A4" s="65"/>
      <c r="B4" s="67"/>
      <c r="C4" s="10">
        <v>2018</v>
      </c>
      <c r="D4" s="20">
        <v>2019</v>
      </c>
      <c r="E4" s="10">
        <v>2020</v>
      </c>
      <c r="F4" s="30">
        <v>2018</v>
      </c>
      <c r="G4" s="20">
        <v>2019</v>
      </c>
      <c r="H4" s="10">
        <v>2020</v>
      </c>
      <c r="I4" s="5" t="s">
        <v>5</v>
      </c>
      <c r="J4" s="30">
        <v>2018</v>
      </c>
      <c r="K4" s="20">
        <v>2019</v>
      </c>
      <c r="L4" s="10">
        <v>2020</v>
      </c>
      <c r="M4" s="1" t="s">
        <v>5</v>
      </c>
      <c r="N4" s="30">
        <v>2018</v>
      </c>
      <c r="O4" s="31">
        <v>2019</v>
      </c>
      <c r="P4" s="30">
        <v>2020</v>
      </c>
      <c r="Q4" s="1" t="s">
        <v>5</v>
      </c>
      <c r="R4" s="6">
        <v>2018</v>
      </c>
      <c r="S4" s="6">
        <v>2019</v>
      </c>
      <c r="T4" s="6">
        <v>2020</v>
      </c>
    </row>
    <row r="5" spans="1:20" ht="17.25" customHeight="1" x14ac:dyDescent="0.25">
      <c r="A5" s="68" t="s">
        <v>28</v>
      </c>
      <c r="B5" s="11" t="s">
        <v>6</v>
      </c>
      <c r="C5" s="12">
        <v>612</v>
      </c>
      <c r="D5" s="21">
        <v>614</v>
      </c>
      <c r="E5" s="12">
        <v>565</v>
      </c>
      <c r="F5" s="18">
        <v>61</v>
      </c>
      <c r="G5" s="23">
        <v>58</v>
      </c>
      <c r="H5" s="15">
        <v>18.7</v>
      </c>
      <c r="I5" s="27">
        <f>H5-G5</f>
        <v>-39.299999999999997</v>
      </c>
      <c r="J5" s="18">
        <v>92</v>
      </c>
      <c r="K5" s="23">
        <v>93</v>
      </c>
      <c r="L5" s="15">
        <v>67.599999999999994</v>
      </c>
      <c r="M5" s="9">
        <f>L5-K5</f>
        <v>-25.400000000000006</v>
      </c>
      <c r="N5" s="18">
        <v>3.7</v>
      </c>
      <c r="O5" s="28">
        <v>3.7</v>
      </c>
      <c r="P5" s="18">
        <v>2.8</v>
      </c>
      <c r="Q5" s="9">
        <f>P5-O5</f>
        <v>-0.90000000000000036</v>
      </c>
      <c r="R5" s="7" t="s">
        <v>79</v>
      </c>
      <c r="S5" s="7" t="s">
        <v>34</v>
      </c>
      <c r="T5" s="25" t="s">
        <v>112</v>
      </c>
    </row>
    <row r="6" spans="1:20" ht="15.75" customHeight="1" x14ac:dyDescent="0.25">
      <c r="A6" s="69"/>
      <c r="B6" s="11" t="s">
        <v>7</v>
      </c>
      <c r="C6" s="12">
        <v>619</v>
      </c>
      <c r="D6" s="21">
        <v>618</v>
      </c>
      <c r="E6" s="12">
        <v>572</v>
      </c>
      <c r="F6" s="18">
        <v>65.5</v>
      </c>
      <c r="G6" s="23">
        <v>67</v>
      </c>
      <c r="H6" s="15">
        <v>36</v>
      </c>
      <c r="I6" s="27">
        <f t="shared" ref="I6:I35" si="0">H6-G6</f>
        <v>-31</v>
      </c>
      <c r="J6" s="18">
        <v>95</v>
      </c>
      <c r="K6" s="23">
        <v>97</v>
      </c>
      <c r="L6" s="15">
        <v>79</v>
      </c>
      <c r="M6" s="9">
        <f t="shared" ref="M6:M47" si="1">L6-K6</f>
        <v>-18</v>
      </c>
      <c r="N6" s="18">
        <v>3.9</v>
      </c>
      <c r="O6" s="28">
        <v>3.8</v>
      </c>
      <c r="P6" s="18">
        <v>3.1</v>
      </c>
      <c r="Q6" s="9">
        <f t="shared" ref="Q6:Q35" si="2">P6-O6</f>
        <v>-0.69999999999999973</v>
      </c>
      <c r="R6" s="4" t="s">
        <v>80</v>
      </c>
      <c r="S6" s="26" t="s">
        <v>82</v>
      </c>
      <c r="T6" s="26" t="s">
        <v>51</v>
      </c>
    </row>
    <row r="7" spans="1:20" s="14" customFormat="1" ht="15.75" customHeight="1" x14ac:dyDescent="0.25">
      <c r="A7" s="69"/>
      <c r="B7" s="11" t="s">
        <v>78</v>
      </c>
      <c r="C7" s="12">
        <v>595</v>
      </c>
      <c r="D7" s="21">
        <v>620</v>
      </c>
      <c r="E7" s="12">
        <v>574</v>
      </c>
      <c r="F7" s="18">
        <v>66</v>
      </c>
      <c r="G7" s="23">
        <v>64</v>
      </c>
      <c r="H7" s="15">
        <v>26</v>
      </c>
      <c r="I7" s="32">
        <f t="shared" si="0"/>
        <v>-38</v>
      </c>
      <c r="J7" s="18">
        <v>98</v>
      </c>
      <c r="K7" s="23">
        <v>97.8</v>
      </c>
      <c r="L7" s="15">
        <v>92</v>
      </c>
      <c r="M7" s="15">
        <f t="shared" si="1"/>
        <v>-5.7999999999999972</v>
      </c>
      <c r="N7" s="18">
        <v>3.7</v>
      </c>
      <c r="O7" s="28">
        <v>3.8</v>
      </c>
      <c r="P7" s="18">
        <v>3.1</v>
      </c>
      <c r="Q7" s="15">
        <f t="shared" si="2"/>
        <v>-0.69999999999999973</v>
      </c>
      <c r="R7" s="34" t="s">
        <v>81</v>
      </c>
      <c r="S7" s="33" t="s">
        <v>83</v>
      </c>
      <c r="T7" s="34" t="s">
        <v>52</v>
      </c>
    </row>
    <row r="8" spans="1:20" s="14" customFormat="1" ht="15.75" customHeight="1" x14ac:dyDescent="0.25">
      <c r="A8" s="70" t="s">
        <v>29</v>
      </c>
      <c r="B8" s="11" t="s">
        <v>6</v>
      </c>
      <c r="C8" s="12">
        <v>443</v>
      </c>
      <c r="D8" s="21">
        <v>572</v>
      </c>
      <c r="E8" s="12">
        <v>498</v>
      </c>
      <c r="F8" s="18">
        <v>23.9</v>
      </c>
      <c r="G8" s="23">
        <v>32</v>
      </c>
      <c r="H8" s="15">
        <v>29</v>
      </c>
      <c r="I8" s="32">
        <f t="shared" si="0"/>
        <v>-3</v>
      </c>
      <c r="J8" s="18">
        <v>65.400000000000006</v>
      </c>
      <c r="K8" s="23">
        <v>73.7</v>
      </c>
      <c r="L8" s="15">
        <v>73</v>
      </c>
      <c r="M8" s="15">
        <f t="shared" si="1"/>
        <v>-0.70000000000000284</v>
      </c>
      <c r="N8" s="18">
        <v>2.9</v>
      </c>
      <c r="O8" s="28">
        <v>3.1</v>
      </c>
      <c r="P8" s="18">
        <v>3</v>
      </c>
      <c r="Q8" s="15">
        <f t="shared" si="2"/>
        <v>-0.10000000000000009</v>
      </c>
      <c r="R8" s="39" t="s">
        <v>113</v>
      </c>
      <c r="S8" s="40" t="s">
        <v>84</v>
      </c>
      <c r="T8" s="34" t="s">
        <v>53</v>
      </c>
    </row>
    <row r="9" spans="1:20" s="14" customFormat="1" ht="15.75" customHeight="1" x14ac:dyDescent="0.25">
      <c r="A9" s="71"/>
      <c r="B9" s="11" t="s">
        <v>7</v>
      </c>
      <c r="C9" s="12">
        <v>446</v>
      </c>
      <c r="D9" s="21">
        <v>583</v>
      </c>
      <c r="E9" s="12">
        <v>524</v>
      </c>
      <c r="F9" s="18">
        <v>29.8</v>
      </c>
      <c r="G9" s="23">
        <v>36</v>
      </c>
      <c r="H9" s="15">
        <v>32</v>
      </c>
      <c r="I9" s="32">
        <f t="shared" si="0"/>
        <v>-4</v>
      </c>
      <c r="J9" s="18">
        <v>77</v>
      </c>
      <c r="K9" s="23">
        <v>81.599999999999994</v>
      </c>
      <c r="L9" s="15">
        <v>74</v>
      </c>
      <c r="M9" s="15">
        <f t="shared" si="1"/>
        <v>-7.5999999999999943</v>
      </c>
      <c r="N9" s="18">
        <v>3.1</v>
      </c>
      <c r="O9" s="28">
        <v>3.2</v>
      </c>
      <c r="P9" s="18">
        <v>3</v>
      </c>
      <c r="Q9" s="15">
        <f t="shared" si="2"/>
        <v>-0.20000000000000018</v>
      </c>
      <c r="R9" s="39" t="s">
        <v>114</v>
      </c>
      <c r="S9" s="40" t="s">
        <v>85</v>
      </c>
      <c r="T9" s="34" t="s">
        <v>54</v>
      </c>
    </row>
    <row r="10" spans="1:20" s="14" customFormat="1" ht="15.75" customHeight="1" x14ac:dyDescent="0.25">
      <c r="A10" s="71"/>
      <c r="B10" s="11" t="s">
        <v>9</v>
      </c>
      <c r="C10" s="12">
        <v>441</v>
      </c>
      <c r="D10" s="21">
        <v>586</v>
      </c>
      <c r="E10" s="12">
        <v>557</v>
      </c>
      <c r="F10" s="18">
        <v>43.5</v>
      </c>
      <c r="G10" s="23">
        <v>41.8</v>
      </c>
      <c r="H10" s="15">
        <v>23</v>
      </c>
      <c r="I10" s="32">
        <f t="shared" si="0"/>
        <v>-18.799999999999997</v>
      </c>
      <c r="J10" s="18">
        <v>88.6</v>
      </c>
      <c r="K10" s="23">
        <v>90.8</v>
      </c>
      <c r="L10" s="15">
        <v>84</v>
      </c>
      <c r="M10" s="15">
        <f t="shared" si="1"/>
        <v>-6.7999999999999972</v>
      </c>
      <c r="N10" s="18">
        <v>3.5</v>
      </c>
      <c r="O10" s="28">
        <v>3.4</v>
      </c>
      <c r="P10" s="18">
        <v>3</v>
      </c>
      <c r="Q10" s="15">
        <f t="shared" si="2"/>
        <v>-0.39999999999999991</v>
      </c>
      <c r="R10" s="41" t="s">
        <v>115</v>
      </c>
      <c r="S10" s="40"/>
      <c r="T10" s="34" t="s">
        <v>56</v>
      </c>
    </row>
    <row r="11" spans="1:20" s="14" customFormat="1" ht="15.75" customHeight="1" x14ac:dyDescent="0.25">
      <c r="A11" s="71"/>
      <c r="B11" s="11" t="s">
        <v>10</v>
      </c>
      <c r="C11" s="12">
        <v>433</v>
      </c>
      <c r="D11" s="37">
        <v>590</v>
      </c>
      <c r="E11" s="35">
        <v>536</v>
      </c>
      <c r="F11" s="35">
        <v>32.700000000000003</v>
      </c>
      <c r="G11" s="37">
        <v>42</v>
      </c>
      <c r="H11" s="35">
        <v>23</v>
      </c>
      <c r="I11" s="32">
        <f t="shared" si="0"/>
        <v>-19</v>
      </c>
      <c r="J11" s="35">
        <v>88</v>
      </c>
      <c r="K11" s="37">
        <v>94</v>
      </c>
      <c r="L11" s="35">
        <v>71</v>
      </c>
      <c r="M11" s="15">
        <f t="shared" si="1"/>
        <v>-23</v>
      </c>
      <c r="N11" s="35">
        <v>3.2</v>
      </c>
      <c r="O11" s="38">
        <v>3.4</v>
      </c>
      <c r="P11" s="36">
        <v>2.9</v>
      </c>
      <c r="Q11" s="15">
        <f t="shared" si="2"/>
        <v>-0.5</v>
      </c>
      <c r="R11" s="39" t="s">
        <v>116</v>
      </c>
      <c r="S11" s="40" t="s">
        <v>87</v>
      </c>
      <c r="T11" s="34" t="s">
        <v>55</v>
      </c>
    </row>
    <row r="12" spans="1:20" s="17" customFormat="1" ht="15.75" customHeight="1" x14ac:dyDescent="0.25">
      <c r="A12" s="68" t="s">
        <v>30</v>
      </c>
      <c r="B12" s="11" t="s">
        <v>6</v>
      </c>
      <c r="C12" s="12">
        <v>444</v>
      </c>
      <c r="D12" s="21">
        <v>425</v>
      </c>
      <c r="E12" s="12">
        <v>533</v>
      </c>
      <c r="F12" s="18">
        <v>32.9</v>
      </c>
      <c r="G12" s="23">
        <v>34.799999999999997</v>
      </c>
      <c r="H12" s="15">
        <v>25</v>
      </c>
      <c r="I12" s="27">
        <f>H12-G12</f>
        <v>-9.7999999999999972</v>
      </c>
      <c r="J12" s="18">
        <v>75</v>
      </c>
      <c r="K12" s="23">
        <v>72.2</v>
      </c>
      <c r="L12" s="15">
        <v>70</v>
      </c>
      <c r="M12" s="9">
        <f>L12-K12</f>
        <v>-2.2000000000000028</v>
      </c>
      <c r="N12" s="18">
        <v>3.1</v>
      </c>
      <c r="O12" s="28">
        <v>3.1</v>
      </c>
      <c r="P12" s="18">
        <v>2.9</v>
      </c>
      <c r="Q12" s="9">
        <f>P12-O12</f>
        <v>-0.20000000000000018</v>
      </c>
      <c r="R12" s="39" t="s">
        <v>117</v>
      </c>
      <c r="S12" s="40" t="s">
        <v>88</v>
      </c>
      <c r="T12" s="16"/>
    </row>
    <row r="13" spans="1:20" ht="15.75" customHeight="1" x14ac:dyDescent="0.25">
      <c r="A13" s="69"/>
      <c r="B13" s="11" t="s">
        <v>7</v>
      </c>
      <c r="C13" s="12">
        <v>448</v>
      </c>
      <c r="D13" s="21">
        <v>425</v>
      </c>
      <c r="E13" s="12">
        <v>539</v>
      </c>
      <c r="F13" s="18">
        <v>33.9</v>
      </c>
      <c r="G13" s="23">
        <v>37.4</v>
      </c>
      <c r="H13" s="15">
        <v>19</v>
      </c>
      <c r="I13" s="27">
        <f t="shared" si="0"/>
        <v>-18.399999999999999</v>
      </c>
      <c r="J13" s="18">
        <v>86</v>
      </c>
      <c r="K13" s="23">
        <v>83.5</v>
      </c>
      <c r="L13" s="15">
        <v>74</v>
      </c>
      <c r="M13" s="9">
        <f t="shared" si="1"/>
        <v>-9.5</v>
      </c>
      <c r="N13" s="18">
        <v>3.2</v>
      </c>
      <c r="O13" s="28">
        <v>3.2</v>
      </c>
      <c r="P13" s="18">
        <v>3</v>
      </c>
      <c r="Q13" s="9">
        <f t="shared" si="2"/>
        <v>-0.20000000000000018</v>
      </c>
      <c r="R13" s="39" t="s">
        <v>118</v>
      </c>
      <c r="S13" s="40" t="s">
        <v>89</v>
      </c>
      <c r="T13" s="26" t="s">
        <v>57</v>
      </c>
    </row>
    <row r="14" spans="1:20" ht="15.75" customHeight="1" x14ac:dyDescent="0.25">
      <c r="A14" s="69"/>
      <c r="B14" s="11" t="s">
        <v>10</v>
      </c>
      <c r="C14" s="12">
        <v>440</v>
      </c>
      <c r="D14" s="21">
        <v>429</v>
      </c>
      <c r="E14" s="12">
        <v>431</v>
      </c>
      <c r="F14" s="18">
        <v>26</v>
      </c>
      <c r="G14" s="23">
        <v>55</v>
      </c>
      <c r="H14" s="15">
        <v>26</v>
      </c>
      <c r="I14" s="27">
        <f t="shared" si="0"/>
        <v>-29</v>
      </c>
      <c r="J14" s="18">
        <v>69</v>
      </c>
      <c r="K14" s="23">
        <v>94.5</v>
      </c>
      <c r="L14" s="15">
        <v>81</v>
      </c>
      <c r="M14" s="9">
        <f t="shared" si="1"/>
        <v>-13.5</v>
      </c>
      <c r="N14" s="18">
        <v>3</v>
      </c>
      <c r="O14" s="28">
        <v>3.6</v>
      </c>
      <c r="P14" s="18">
        <v>3</v>
      </c>
      <c r="Q14" s="9">
        <f t="shared" si="2"/>
        <v>-0.60000000000000009</v>
      </c>
      <c r="R14" s="39" t="s">
        <v>119</v>
      </c>
      <c r="S14" s="40" t="s">
        <v>86</v>
      </c>
      <c r="T14" s="26" t="s">
        <v>58</v>
      </c>
    </row>
    <row r="15" spans="1:20" ht="15.75" customHeight="1" x14ac:dyDescent="0.25">
      <c r="A15" s="69"/>
      <c r="B15" s="11" t="s">
        <v>11</v>
      </c>
      <c r="C15" s="12">
        <v>432</v>
      </c>
      <c r="D15" s="21">
        <v>424</v>
      </c>
      <c r="E15" s="12">
        <v>550</v>
      </c>
      <c r="F15" s="18">
        <v>32.4</v>
      </c>
      <c r="G15" s="23">
        <v>29</v>
      </c>
      <c r="H15" s="15">
        <v>22</v>
      </c>
      <c r="I15" s="27">
        <f t="shared" si="0"/>
        <v>-7</v>
      </c>
      <c r="J15" s="18">
        <v>93</v>
      </c>
      <c r="K15" s="23">
        <v>92.9</v>
      </c>
      <c r="L15" s="15">
        <v>88</v>
      </c>
      <c r="M15" s="9">
        <f t="shared" si="1"/>
        <v>-4.9000000000000057</v>
      </c>
      <c r="N15" s="18">
        <v>3.4</v>
      </c>
      <c r="O15" s="28">
        <v>3.2</v>
      </c>
      <c r="P15" s="18">
        <v>3</v>
      </c>
      <c r="Q15" s="9">
        <f t="shared" si="2"/>
        <v>-0.20000000000000018</v>
      </c>
      <c r="R15" s="39" t="s">
        <v>120</v>
      </c>
      <c r="S15" s="40" t="s">
        <v>90</v>
      </c>
      <c r="T15" s="26" t="s">
        <v>61</v>
      </c>
    </row>
    <row r="16" spans="1:20" ht="15.75" customHeight="1" x14ac:dyDescent="0.25">
      <c r="A16" s="69"/>
      <c r="B16" s="11" t="s">
        <v>12</v>
      </c>
      <c r="C16" s="12">
        <v>442</v>
      </c>
      <c r="D16" s="21">
        <v>432</v>
      </c>
      <c r="E16" s="12">
        <v>497</v>
      </c>
      <c r="F16" s="18">
        <v>40.700000000000003</v>
      </c>
      <c r="G16" s="23">
        <v>30.5</v>
      </c>
      <c r="H16" s="15">
        <v>24</v>
      </c>
      <c r="I16" s="27">
        <f t="shared" si="0"/>
        <v>-6.5</v>
      </c>
      <c r="J16" s="18">
        <v>82.3</v>
      </c>
      <c r="K16" s="23">
        <v>81.2</v>
      </c>
      <c r="L16" s="15">
        <v>80</v>
      </c>
      <c r="M16" s="9">
        <f t="shared" si="1"/>
        <v>-1.2000000000000028</v>
      </c>
      <c r="N16" s="18">
        <v>3.3</v>
      </c>
      <c r="O16" s="28">
        <v>3.2</v>
      </c>
      <c r="P16" s="18">
        <v>2.2999999999999998</v>
      </c>
      <c r="Q16" s="9">
        <f t="shared" si="2"/>
        <v>-0.90000000000000036</v>
      </c>
      <c r="R16" s="41"/>
      <c r="S16" s="40" t="s">
        <v>91</v>
      </c>
      <c r="T16" s="26" t="s">
        <v>60</v>
      </c>
    </row>
    <row r="17" spans="1:20" ht="15.75" customHeight="1" x14ac:dyDescent="0.25">
      <c r="A17" s="69"/>
      <c r="B17" s="11" t="s">
        <v>9</v>
      </c>
      <c r="C17" s="12">
        <v>439</v>
      </c>
      <c r="D17" s="21">
        <v>426</v>
      </c>
      <c r="E17" s="12">
        <v>491</v>
      </c>
      <c r="F17" s="18">
        <v>43.8</v>
      </c>
      <c r="G17" s="23">
        <v>43.4</v>
      </c>
      <c r="H17" s="15">
        <v>34</v>
      </c>
      <c r="I17" s="27">
        <f t="shared" si="0"/>
        <v>-9.3999999999999986</v>
      </c>
      <c r="J17" s="18">
        <v>91</v>
      </c>
      <c r="K17" s="23">
        <v>80.3</v>
      </c>
      <c r="L17" s="15">
        <v>86</v>
      </c>
      <c r="M17" s="9">
        <f t="shared" si="1"/>
        <v>5.7000000000000028</v>
      </c>
      <c r="N17" s="18">
        <v>3.5</v>
      </c>
      <c r="O17" s="28">
        <v>3.4</v>
      </c>
      <c r="P17" s="18">
        <v>3</v>
      </c>
      <c r="Q17" s="9">
        <f t="shared" si="2"/>
        <v>-0.39999999999999991</v>
      </c>
      <c r="R17" s="39" t="s">
        <v>121</v>
      </c>
      <c r="S17" s="40" t="s">
        <v>92</v>
      </c>
      <c r="T17" s="26" t="s">
        <v>59</v>
      </c>
    </row>
    <row r="18" spans="1:20" ht="15.75" customHeight="1" x14ac:dyDescent="0.25">
      <c r="A18" s="60" t="s">
        <v>31</v>
      </c>
      <c r="B18" s="11" t="s">
        <v>6</v>
      </c>
      <c r="C18" s="12">
        <f>'СОШ №1 пгт Каа-Хем'!C18+'СОШ №2 пгт Каа-Хем'!C18+'Баян-Кол'!C18+'Кара-Хаак'!C18+Сукпак!C18+'Терлиг-Хая'!C18+'Усть-Элегест'!C18+Целинная!C18+Чербинская!C18+Шамбалыг!C18+Ээрбекская!C18</f>
        <v>0</v>
      </c>
      <c r="D18" s="21">
        <v>442</v>
      </c>
      <c r="E18" s="12">
        <v>381</v>
      </c>
      <c r="F18" s="18">
        <f>'СОШ №1 пгт Каа-Хем'!F18+'СОШ №2 пгт Каа-Хем'!F18+'Баян-Кол'!F18+'Кара-Хаак'!F18+Сукпак!F18+'Терлиг-Хая'!F18+'Усть-Элегест'!F18+Целинная!F18+Чербинская!F18+Шамбалыг!F18+Ээрбекская!F18/11</f>
        <v>0</v>
      </c>
      <c r="G18" s="23">
        <v>29.6</v>
      </c>
      <c r="H18" s="15">
        <v>22</v>
      </c>
      <c r="I18" s="27">
        <f t="shared" si="0"/>
        <v>-7.6000000000000014</v>
      </c>
      <c r="J18" s="18">
        <f>'СОШ №1 пгт Каа-Хем'!J18+'СОШ №2 пгт Каа-Хем'!J18+'Баян-Кол'!J18+'Кара-Хаак'!J18+Сукпак!J18+'Терлиг-Хая'!J18+'Усть-Элегест'!J18+Целинная!J18+Чербинская!J18+Шамбалыг!J18+Ээрбекская!J18/11</f>
        <v>0</v>
      </c>
      <c r="K18" s="23">
        <v>72</v>
      </c>
      <c r="L18" s="15">
        <v>63</v>
      </c>
      <c r="M18" s="9">
        <f t="shared" si="1"/>
        <v>-9</v>
      </c>
      <c r="N18" s="18">
        <f>'СОШ №1 пгт Каа-Хем'!N18+'СОШ №2 пгт Каа-Хем'!N18+'Баян-Кол'!N18+'Кара-Хаак'!N18+Сукпак!N18+'Терлиг-Хая'!N18+'Усть-Элегест'!N18+Целинная!N18+Чербинская!N18+Шамбалыг!N18+Ээрбекская!N18/11</f>
        <v>0</v>
      </c>
      <c r="O18" s="28">
        <v>3</v>
      </c>
      <c r="P18" s="18">
        <v>2.9</v>
      </c>
      <c r="Q18" s="9">
        <f t="shared" si="2"/>
        <v>-0.10000000000000009</v>
      </c>
      <c r="R18" s="41"/>
      <c r="S18" s="40" t="s">
        <v>93</v>
      </c>
      <c r="T18" s="26" t="s">
        <v>62</v>
      </c>
    </row>
    <row r="19" spans="1:20" ht="15.75" customHeight="1" x14ac:dyDescent="0.25">
      <c r="A19" s="61"/>
      <c r="B19" s="11" t="s">
        <v>7</v>
      </c>
      <c r="C19" s="12">
        <f>'СОШ №1 пгт Каа-Хем'!C19+'СОШ №2 пгт Каа-Хем'!C19+'Баян-Кол'!C19+'Кара-Хаак'!C19+Сукпак!C19+'Терлиг-Хая'!C19+'Усть-Элегест'!C19+Целинная!C19+Чербинская!C19+Шамбалыг!C19+Ээрбекская!C19</f>
        <v>0</v>
      </c>
      <c r="D19" s="21">
        <v>406</v>
      </c>
      <c r="E19" s="12">
        <v>400</v>
      </c>
      <c r="F19" s="18">
        <f>'СОШ №1 пгт Каа-Хем'!F19+'СОШ №2 пгт Каа-Хем'!F19+'Баян-Кол'!F19+'Кара-Хаак'!F19+Сукпак!F19+'Терлиг-Хая'!F19+'Усть-Элегест'!F19+Целинная!F19+Чербинская!F19+Шамбалыг!F19+Ээрбекская!F19/11</f>
        <v>0</v>
      </c>
      <c r="G19" s="23">
        <v>41.1</v>
      </c>
      <c r="H19" s="15">
        <v>11</v>
      </c>
      <c r="I19" s="27">
        <f t="shared" si="0"/>
        <v>-30.1</v>
      </c>
      <c r="J19" s="18">
        <f>'СОШ №1 пгт Каа-Хем'!J19+'СОШ №2 пгт Каа-Хем'!J19+'Баян-Кол'!J19+'Кара-Хаак'!J19+Сукпак!J19+'Терлиг-Хая'!J19+'Усть-Элегест'!J19+Целинная!J19+Чербинская!J19+Шамбалыг!J19+Ээрбекская!J19/11</f>
        <v>0</v>
      </c>
      <c r="K19" s="23">
        <v>87.2</v>
      </c>
      <c r="L19" s="15">
        <v>73</v>
      </c>
      <c r="M19" s="9">
        <f t="shared" si="1"/>
        <v>-14.200000000000003</v>
      </c>
      <c r="N19" s="18">
        <f>'СОШ №1 пгт Каа-Хем'!N19+'СОШ №2 пгт Каа-Хем'!N19+'Баян-Кол'!N19+'Кара-Хаак'!N19+Сукпак!N19+'Терлиг-Хая'!N19+'Усть-Элегест'!N19+Целинная!N19+Чербинская!N19+Шамбалыг!N19+Ээрбекская!N19/11</f>
        <v>0</v>
      </c>
      <c r="O19" s="28">
        <v>4</v>
      </c>
      <c r="P19" s="18">
        <v>2.9</v>
      </c>
      <c r="Q19" s="9">
        <f t="shared" si="2"/>
        <v>-1.1000000000000001</v>
      </c>
      <c r="R19" s="41"/>
      <c r="S19" s="40" t="s">
        <v>94</v>
      </c>
      <c r="T19" s="26" t="s">
        <v>63</v>
      </c>
    </row>
    <row r="20" spans="1:20" ht="15.75" customHeight="1" x14ac:dyDescent="0.25">
      <c r="A20" s="61"/>
      <c r="B20" s="13" t="s">
        <v>13</v>
      </c>
      <c r="C20" s="12">
        <f>'СОШ №1 пгт Каа-Хем'!C20+'СОШ №2 пгт Каа-Хем'!C20+'Баян-Кол'!C20+'Кара-Хаак'!C20+Сукпак!C20+'Терлиг-Хая'!C20+'Усть-Элегест'!C20+Целинная!C20+Чербинская!C20+Шамбалыг!C20+Ээрбекская!C20</f>
        <v>0</v>
      </c>
      <c r="D20" s="21">
        <v>422</v>
      </c>
      <c r="E20" s="12">
        <v>399</v>
      </c>
      <c r="F20" s="18">
        <f>'СОШ №1 пгт Каа-Хем'!F20+'СОШ №2 пгт Каа-Хем'!F20+'Баян-Кол'!F20+'Кара-Хаак'!F20+Сукпак!F20+'Терлиг-Хая'!F20+'Усть-Элегест'!F20+Целинная!F20+Чербинская!F21+Шамбалыг!F20+Ээрбекская!F20/11</f>
        <v>0</v>
      </c>
      <c r="G20" s="23">
        <v>27</v>
      </c>
      <c r="H20" s="15">
        <v>20</v>
      </c>
      <c r="I20" s="27">
        <f t="shared" si="0"/>
        <v>-7</v>
      </c>
      <c r="J20" s="18">
        <f>'СОШ №1 пгт Каа-Хем'!J20+'СОШ №2 пгт Каа-Хем'!J20+'Баян-Кол'!J20+'Кара-Хаак'!J20+Сукпак!J20+'Терлиг-Хая'!J20+'Усть-Элегест'!J20+Целинная!J20+Чербинская!J21+Шамбалыг!J20+Ээрбекская!J20/11</f>
        <v>0</v>
      </c>
      <c r="K20" s="23">
        <v>84</v>
      </c>
      <c r="L20" s="15">
        <v>79</v>
      </c>
      <c r="M20" s="9">
        <f t="shared" si="1"/>
        <v>-5</v>
      </c>
      <c r="N20" s="18">
        <f>'СОШ №1 пгт Каа-Хем'!N20+'СОШ №2 пгт Каа-Хем'!N20+'Баян-Кол'!N20+'Кара-Хаак'!N20+Сукпак!N20+'Терлиг-Хая'!N20+'Усть-Элегест'!N20+Целинная!N20+Чербинская!N21+Шамбалыг!N20+Ээрбекская!N20/11</f>
        <v>0</v>
      </c>
      <c r="O20" s="28">
        <v>3.1</v>
      </c>
      <c r="P20" s="18">
        <v>3</v>
      </c>
      <c r="Q20" s="9">
        <f t="shared" si="2"/>
        <v>-0.10000000000000009</v>
      </c>
      <c r="R20" s="41"/>
      <c r="S20" s="40" t="s">
        <v>95</v>
      </c>
      <c r="T20" s="26" t="s">
        <v>68</v>
      </c>
    </row>
    <row r="21" spans="1:20" ht="15.75" customHeight="1" x14ac:dyDescent="0.25">
      <c r="A21" s="61"/>
      <c r="B21" s="13" t="s">
        <v>11</v>
      </c>
      <c r="C21" s="12">
        <f>'СОШ №1 пгт Каа-Хем'!C21+'СОШ №2 пгт Каа-Хем'!C21+'Баян-Кол'!C21+'Кара-Хаак'!C21+Сукпак!C21+'Терлиг-Хая'!C21+'Усть-Элегест'!C21+Целинная!C21+Чербинская!C21+Шамбалыг!C21+Ээрбекская!C21</f>
        <v>0</v>
      </c>
      <c r="D21" s="21">
        <v>416</v>
      </c>
      <c r="E21" s="12">
        <v>391</v>
      </c>
      <c r="F21" s="18" t="e">
        <f>'СОШ №1 пгт Каа-Хем'!F21+'СОШ №2 пгт Каа-Хем'!F21+'Баян-Кол'!F21+'Кара-Хаак'!F21+Сукпак!F21+'Терлиг-Хая'!F21+'Усть-Элегест'!F21+Целинная!F21+Чербинская!#REF!+Шамбалыг!F21+Ээрбекская!F21/11</f>
        <v>#REF!</v>
      </c>
      <c r="G21" s="23">
        <v>31.7</v>
      </c>
      <c r="H21" s="15">
        <v>22</v>
      </c>
      <c r="I21" s="27">
        <f t="shared" si="0"/>
        <v>-9.6999999999999993</v>
      </c>
      <c r="J21" s="18" t="e">
        <f>'СОШ №1 пгт Каа-Хем'!J21+'СОШ №2 пгт Каа-Хем'!J21+'Баян-Кол'!J21+'Кара-Хаак'!J21+Сукпак!J21+'Терлиг-Хая'!J21+'Усть-Элегест'!J21+Целинная!J21+Чербинская!#REF!+Шамбалыг!J21+Ээрбекская!J21/11</f>
        <v>#REF!</v>
      </c>
      <c r="K21" s="23">
        <v>89.9</v>
      </c>
      <c r="L21" s="15">
        <v>88</v>
      </c>
      <c r="M21" s="9">
        <f t="shared" si="1"/>
        <v>-1.9000000000000057</v>
      </c>
      <c r="N21" s="18" t="e">
        <f>'СОШ №1 пгт Каа-Хем'!N21+'СОШ №2 пгт Каа-Хем'!N21+'Баян-Кол'!N21+'Кара-Хаак'!N21+Сукпак!N21+'Терлиг-Хая'!N21+'Усть-Элегест'!N21+Целинная!N21+Чербинская!#REF!+Шамбалыг!N21+Ээрбекская!N21/11</f>
        <v>#REF!</v>
      </c>
      <c r="O21" s="28">
        <v>3.3</v>
      </c>
      <c r="P21" s="18">
        <v>4.4000000000000004</v>
      </c>
      <c r="Q21" s="9">
        <f t="shared" si="2"/>
        <v>1.1000000000000005</v>
      </c>
      <c r="R21" s="41"/>
      <c r="S21" s="40" t="s">
        <v>96</v>
      </c>
      <c r="T21" s="26" t="s">
        <v>67</v>
      </c>
    </row>
    <row r="22" spans="1:20" ht="15.75" customHeight="1" x14ac:dyDescent="0.25">
      <c r="A22" s="61"/>
      <c r="B22" s="13" t="s">
        <v>10</v>
      </c>
      <c r="C22" s="12">
        <f>'СОШ №1 пгт Каа-Хем'!C22+'СОШ №2 пгт Каа-Хем'!C22+'Баян-Кол'!C22+'Кара-Хаак'!C22+Сукпак!C22+'Терлиг-Хая'!C22+'Усть-Элегест'!C22+Целинная!C22+Чербинская!C22+Шамбалыг!C22+Ээрбекская!C22</f>
        <v>0</v>
      </c>
      <c r="D22" s="21">
        <v>420</v>
      </c>
      <c r="E22" s="12">
        <v>402</v>
      </c>
      <c r="F22" s="18">
        <f>'СОШ №1 пгт Каа-Хем'!F22+'СОШ №2 пгт Каа-Хем'!F22+'Баян-Кол'!F22+'Кара-Хаак'!F22+Сукпак!F22+'Терлиг-Хая'!F22+'Усть-Элегест'!F22+Целинная!F22+Чербинская!F22+Шамбалыг!F22+Ээрбекская!F22/11</f>
        <v>0</v>
      </c>
      <c r="G22" s="23">
        <v>37.6</v>
      </c>
      <c r="H22" s="15">
        <v>89.7</v>
      </c>
      <c r="I22" s="27">
        <f t="shared" si="0"/>
        <v>52.1</v>
      </c>
      <c r="J22" s="18">
        <f>'СОШ №1 пгт Каа-Хем'!J22+'СОШ №2 пгт Каа-Хем'!J22+'Баян-Кол'!J22+'Кара-Хаак'!J22+Сукпак!J22+'Терлиг-Хая'!J22+'Усть-Элегест'!J22+Целинная!J22+Чербинская!J22+Шамбалыг!J22+Ээрбекская!J22/11</f>
        <v>0</v>
      </c>
      <c r="K22" s="23">
        <v>89.7</v>
      </c>
      <c r="L22" s="15">
        <v>68</v>
      </c>
      <c r="M22" s="9">
        <f t="shared" si="1"/>
        <v>-21.700000000000003</v>
      </c>
      <c r="N22" s="18">
        <f>'СОШ №1 пгт Каа-Хем'!N22+'СОШ №2 пгт Каа-Хем'!N22+'Баян-Кол'!N22+'Кара-Хаак'!N22+Сукпак!N22+'Терлиг-Хая'!N22+'Усть-Элегест'!N22+Целинная!N22+Чербинская!N22+Шамбалыг!N22+Ээрбекская!N22/11</f>
        <v>0</v>
      </c>
      <c r="O22" s="28">
        <v>3.2</v>
      </c>
      <c r="P22" s="18">
        <v>2.8</v>
      </c>
      <c r="Q22" s="9">
        <f t="shared" si="2"/>
        <v>-0.40000000000000036</v>
      </c>
      <c r="R22" s="41"/>
      <c r="S22" s="40" t="s">
        <v>97</v>
      </c>
      <c r="T22" s="26" t="s">
        <v>64</v>
      </c>
    </row>
    <row r="23" spans="1:20" ht="15.75" customHeight="1" x14ac:dyDescent="0.25">
      <c r="A23" s="61"/>
      <c r="B23" s="13" t="s">
        <v>9</v>
      </c>
      <c r="C23" s="12">
        <f>'СОШ №1 пгт Каа-Хем'!C23+'СОШ №2 пгт Каа-Хем'!C23+'Баян-Кол'!C23+'Кара-Хаак'!C23+Сукпак!C23+'Терлиг-Хая'!C23+'Усть-Элегест'!C23+Целинная!C23+Чербинская!C23+Шамбалыг!C23+Ээрбекская!C23</f>
        <v>0</v>
      </c>
      <c r="D23" s="21">
        <v>430</v>
      </c>
      <c r="E23" s="12">
        <v>397</v>
      </c>
      <c r="F23" s="18">
        <f>'СОШ №1 пгт Каа-Хем'!F23+'СОШ №2 пгт Каа-Хем'!F23+'Баян-Кол'!F23+'Кара-Хаак'!F23+Сукпак!F23+'Терлиг-Хая'!F23+'Усть-Элегест'!F23+Целинная!F23+Чербинская!F23+Шамбалыг!F23+Ээрбекская!F23/11</f>
        <v>0</v>
      </c>
      <c r="G23" s="23">
        <v>50.5</v>
      </c>
      <c r="H23" s="15">
        <v>35</v>
      </c>
      <c r="I23" s="27">
        <f t="shared" si="0"/>
        <v>-15.5</v>
      </c>
      <c r="J23" s="18">
        <f>'СОШ №1 пгт Каа-Хем'!J23+'СОШ №2 пгт Каа-Хем'!J23+'Баян-Кол'!J23+'Кара-Хаак'!J23+Сукпак!J23+'Терлиг-Хая'!J23+'Усть-Элегест'!J23+Целинная!J23+Чербинская!J23+Шамбалыг!J23+Ээрбекская!J23/11</f>
        <v>0</v>
      </c>
      <c r="K23" s="23">
        <v>93</v>
      </c>
      <c r="L23" s="15">
        <v>87</v>
      </c>
      <c r="M23" s="9">
        <f t="shared" si="1"/>
        <v>-6</v>
      </c>
      <c r="N23" s="18">
        <f>'СОШ №1 пгт Каа-Хем'!N23+'СОШ №2 пгт Каа-Хем'!N23+'Баян-Кол'!N23+'Кара-Хаак'!N23+Сукпак!N23+'Терлиг-Хая'!N23+'Усть-Элегест'!N23+Целинная!N23+Чербинская!N23+Шамбалыг!N23+Ээрбекская!N23/11</f>
        <v>0</v>
      </c>
      <c r="O23" s="28">
        <v>3.5</v>
      </c>
      <c r="P23" s="18">
        <v>3.2</v>
      </c>
      <c r="Q23" s="9">
        <f t="shared" si="2"/>
        <v>-0.29999999999999982</v>
      </c>
      <c r="R23" s="41"/>
      <c r="S23" s="40" t="s">
        <v>98</v>
      </c>
      <c r="T23" s="26" t="s">
        <v>65</v>
      </c>
    </row>
    <row r="24" spans="1:20" ht="15.75" customHeight="1" x14ac:dyDescent="0.25">
      <c r="A24" s="61"/>
      <c r="B24" s="11" t="s">
        <v>12</v>
      </c>
      <c r="C24" s="12">
        <f>'СОШ №1 пгт Каа-Хем'!C24+'СОШ №2 пгт Каа-Хем'!C24+'Баян-Кол'!C24+'Кара-Хаак'!C24+Сукпак!C24+'Терлиг-Хая'!C24+'Усть-Элегест'!C24+Целинная!C24+Чербинская!C24+Шамбалыг!C24+Ээрбекская!C24</f>
        <v>0</v>
      </c>
      <c r="D24" s="21">
        <v>423</v>
      </c>
      <c r="E24" s="12">
        <v>398</v>
      </c>
      <c r="F24" s="18">
        <f>'СОШ №1 пгт Каа-Хем'!F24+'СОШ №2 пгт Каа-Хем'!F24+'Баян-Кол'!F24+'Кара-Хаак'!F24+Сукпак!F24+'Терлиг-Хая'!F24+'Усть-Элегест'!F24+Целинная!F24+Чербинская!F24+Шамбалыг!F24+Ээрбекская!F24/11</f>
        <v>0</v>
      </c>
      <c r="G24" s="23">
        <v>34.799999999999997</v>
      </c>
      <c r="H24" s="15">
        <v>33</v>
      </c>
      <c r="I24" s="27">
        <f t="shared" si="0"/>
        <v>-1.7999999999999972</v>
      </c>
      <c r="J24" s="18">
        <f>'СОШ №1 пгт Каа-Хем'!J24+'СОШ №2 пгт Каа-Хем'!J24+'Баян-Кол'!J24+'Кара-Хаак'!J24+Сукпак!J24+'Терлиг-Хая'!J24+'Усть-Элегест'!J24+Целинная!J24+Чербинская!J24+Шамбалыг!J24+Ээрбекская!J24/11</f>
        <v>0</v>
      </c>
      <c r="K24" s="23">
        <v>74</v>
      </c>
      <c r="L24" s="15">
        <v>73</v>
      </c>
      <c r="M24" s="9">
        <f t="shared" si="1"/>
        <v>-1</v>
      </c>
      <c r="N24" s="18">
        <f>'СОШ №1 пгт Каа-Хем'!N24+'СОШ №2 пгт Каа-Хем'!N24+'Баян-Кол'!N24+'Кара-Хаак'!N24+Сукпак!N24+'Терлиг-Хая'!N24+'Усть-Элегест'!N24+Целинная!N24+Чербинская!N24+Шамбалыг!N24+Ээрбекская!N24/11</f>
        <v>0</v>
      </c>
      <c r="O24" s="28">
        <v>3.1</v>
      </c>
      <c r="P24" s="18">
        <v>3</v>
      </c>
      <c r="Q24" s="9">
        <f t="shared" si="2"/>
        <v>-0.10000000000000009</v>
      </c>
      <c r="R24" s="41"/>
      <c r="S24" s="40" t="s">
        <v>99</v>
      </c>
      <c r="T24" s="26" t="s">
        <v>66</v>
      </c>
    </row>
    <row r="25" spans="1:20" ht="15.75" customHeight="1" x14ac:dyDescent="0.25">
      <c r="A25" s="61"/>
      <c r="B25" s="13" t="s">
        <v>14</v>
      </c>
      <c r="C25" s="12">
        <f>'СОШ №1 пгт Каа-Хем'!C25+'СОШ №2 пгт Каа-Хем'!C25+'Баян-Кол'!C25+'Кара-Хаак'!C25+Сукпак!C25+'Терлиг-Хая'!C25+'Усть-Элегест'!C25+Целинная!C25+Чербинская!C25+Шамбалыг!C25+Ээрбекская!C25</f>
        <v>0</v>
      </c>
      <c r="D25" s="21">
        <v>293</v>
      </c>
      <c r="E25" s="12">
        <v>377</v>
      </c>
      <c r="F25" s="18">
        <f>'СОШ №1 пгт Каа-Хем'!F25+'СОШ №2 пгт Каа-Хем'!F25+'Баян-Кол'!F25+'Кара-Хаак'!F25+Сукпак!F25+'Терлиг-Хая'!F25+'Усть-Элегест'!F25+Целинная!F25+Чербинская!F25+Шамбалыг!F25+Ээрбекская!F25/11</f>
        <v>0</v>
      </c>
      <c r="G25" s="23">
        <v>19</v>
      </c>
      <c r="H25" s="15">
        <v>15</v>
      </c>
      <c r="I25" s="27">
        <f t="shared" si="0"/>
        <v>-4</v>
      </c>
      <c r="J25" s="18">
        <f>'СОШ №1 пгт Каа-Хем'!J25+'СОШ №2 пгт Каа-Хем'!J25+'Баян-Кол'!J25+'Кара-Хаак'!J25+Сукпак!J25+'Терлиг-Хая'!J25+'Усть-Элегест'!J25+Целинная!J25+Чербинская!J25+Шамбалыг!J25+Ээрбекская!J25/11</f>
        <v>0</v>
      </c>
      <c r="K25" s="23">
        <v>76</v>
      </c>
      <c r="L25" s="15">
        <v>64</v>
      </c>
      <c r="M25" s="9">
        <f t="shared" si="1"/>
        <v>-12</v>
      </c>
      <c r="N25" s="18">
        <f>'СОШ №1 пгт Каа-Хем'!N25+'СОШ №2 пгт Каа-Хем'!N25+'Баян-Кол'!N25+'Кара-Хаак'!N25+Сукпак!N25+'Терлиг-Хая'!N25+'Усть-Элегест'!N25+Целинная!N25+Чербинская!N25+Шамбалыг!N25+Ээрбекская!N25/11</f>
        <v>0</v>
      </c>
      <c r="O25" s="28">
        <v>3</v>
      </c>
      <c r="P25" s="18">
        <v>28</v>
      </c>
      <c r="Q25" s="9">
        <f t="shared" si="2"/>
        <v>25</v>
      </c>
      <c r="R25" s="41"/>
      <c r="S25" s="40" t="s">
        <v>100</v>
      </c>
      <c r="T25" s="26" t="s">
        <v>69</v>
      </c>
    </row>
    <row r="26" spans="1:20" ht="15.75" customHeight="1" x14ac:dyDescent="0.25">
      <c r="A26" s="61"/>
      <c r="B26" s="13" t="s">
        <v>15</v>
      </c>
      <c r="C26" s="12">
        <f>'СОШ №1 пгт Каа-Хем'!C26+'СОШ №2 пгт Каа-Хем'!C26+'Баян-Кол'!C26+'Кара-Хаак'!C26+Сукпак!C26+'Терлиг-Хая'!C26+'Усть-Элегест'!C26+Целинная!C26+Чербинская!C26+Шамбалыг!C26+Ээрбекская!C26</f>
        <v>0</v>
      </c>
      <c r="D26" s="21"/>
      <c r="E26" s="12">
        <f>'СОШ №1 пгт Каа-Хем'!E26+'СОШ №2 пгт Каа-Хем'!E26+'Баян-Кол'!E26+'Кара-Хаак'!E26+Сукпак!E26+'Терлиг-Хая'!E26+'Усть-Элегест'!E26+Целинная!E26+Чербинская!E26+Шамбалыг!E26+Ээрбекская!E26</f>
        <v>0</v>
      </c>
      <c r="F26" s="18">
        <f>'СОШ №1 пгт Каа-Хем'!F26+'СОШ №2 пгт Каа-Хем'!F26+'Баян-Кол'!F26+'Кара-Хаак'!F26+Сукпак!F26+'Терлиг-Хая'!F26+'Усть-Элегест'!F26+Целинная!F26+Чербинская!F26+Шамбалыг!F26+Ээрбекская!F26/11</f>
        <v>0</v>
      </c>
      <c r="G26" s="23">
        <f>'СОШ №1 пгт Каа-Хем'!G26+'СОШ №2 пгт Каа-Хем'!G26+'Баян-Кол'!G26+'Кара-Хаак'!G26+Сукпак!G26+'Терлиг-Хая'!G26+'Усть-Элегест'!G26+Целинная!G26+Чербинская!G26+Шамбалыг!G26+Ээрбекская!G26/11</f>
        <v>0</v>
      </c>
      <c r="H26" s="15">
        <f>'СОШ №1 пгт Каа-Хем'!H26+'СОШ №2 пгт Каа-Хем'!H26+'Баян-Кол'!H26+'Кара-Хаак'!H26+Сукпак!H26+'Терлиг-Хая'!H26+'Усть-Элегест'!H26+Целинная!H26+Чербинская!H26+Шамбалыг!H26+Ээрбекская!H26/11</f>
        <v>0</v>
      </c>
      <c r="I26" s="27">
        <f t="shared" si="0"/>
        <v>0</v>
      </c>
      <c r="J26" s="18">
        <f>'СОШ №1 пгт Каа-Хем'!J26+'СОШ №2 пгт Каа-Хем'!J26+'Баян-Кол'!J26+'Кара-Хаак'!J26+Сукпак!J26+'Терлиг-Хая'!J26+'Усть-Элегест'!J26+Целинная!J26+Чербинская!J26+Шамбалыг!J26+Ээрбекская!J26/11</f>
        <v>0</v>
      </c>
      <c r="K26" s="23">
        <f>'СОШ №1 пгт Каа-Хем'!K26+'СОШ №2 пгт Каа-Хем'!K26+'Баян-Кол'!K26+'Кара-Хаак'!K26+Сукпак!K26+'Терлиг-Хая'!K26+'Усть-Элегест'!K26+Целинная!K26+Чербинская!K26+Шамбалыг!K26+Ээрбекская!K26/11</f>
        <v>0</v>
      </c>
      <c r="L26" s="15">
        <f>'СОШ №1 пгт Каа-Хем'!L26+'СОШ №2 пгт Каа-Хем'!L26+'Баян-Кол'!L26+'Кара-Хаак'!L26+Сукпак!L26+'Терлиг-Хая'!L26+'Усть-Элегест'!L26+Целинная!L26+Чербинская!L26+Шамбалыг!L26+Ээрбекская!L26/11</f>
        <v>0</v>
      </c>
      <c r="M26" s="9">
        <f t="shared" si="1"/>
        <v>0</v>
      </c>
      <c r="N26" s="18">
        <f>'СОШ №1 пгт Каа-Хем'!N26+'СОШ №2 пгт Каа-Хем'!N26+'Баян-Кол'!N26+'Кара-Хаак'!N26+Сукпак!N26+'Терлиг-Хая'!N26+'Усть-Элегест'!N26+Целинная!N26+Чербинская!N26+Шамбалыг!N26+Ээрбекская!N26/11</f>
        <v>0</v>
      </c>
      <c r="O26" s="28">
        <f>'СОШ №1 пгт Каа-Хем'!O26+'СОШ №2 пгт Каа-Хем'!O26+'Баян-Кол'!O26+'Кара-Хаак'!O26+Сукпак!O26+'Терлиг-Хая'!O26+'Усть-Элегест'!O26+Целинная!O26+Чербинская!O26+Шамбалыг!O26+Ээрбекская!O26/11</f>
        <v>0</v>
      </c>
      <c r="P26" s="18">
        <f>'СОШ №1 пгт Каа-Хем'!P26+'СОШ №2 пгт Каа-Хем'!P26+'Баян-Кол'!P26+'Кара-Хаак'!P26+Сукпак!P26+'Терлиг-Хая'!P26+'Усть-Элегест'!P26+Целинная!P26+Чербинская!P26+Шамбалыг!P26+Ээрбекская!P26/11</f>
        <v>0</v>
      </c>
      <c r="Q26" s="9">
        <f t="shared" si="2"/>
        <v>0</v>
      </c>
      <c r="R26" s="41"/>
      <c r="S26" s="40" t="s">
        <v>101</v>
      </c>
      <c r="T26" s="4"/>
    </row>
    <row r="27" spans="1:20" ht="15.75" customHeight="1" x14ac:dyDescent="0.25">
      <c r="A27" s="62"/>
      <c r="B27" s="13" t="s">
        <v>16</v>
      </c>
      <c r="C27" s="12">
        <f>'СОШ №1 пгт Каа-Хем'!C27+'СОШ №2 пгт Каа-Хем'!C27+'Баян-Кол'!C27+'Кара-Хаак'!C27+Сукпак!C27+'Терлиг-Хая'!C27+'Усть-Элегест'!C27+Целинная!C27+Чербинская!C27+Шамбалыг!C27+Ээрбекская!C27</f>
        <v>0</v>
      </c>
      <c r="D27" s="21"/>
      <c r="E27" s="12">
        <f>'СОШ №1 пгт Каа-Хем'!E27+'СОШ №2 пгт Каа-Хем'!E27+'Баян-Кол'!E27+'Кара-Хаак'!E27+Сукпак!E27+'Терлиг-Хая'!E27+'Усть-Элегест'!E27+Целинная!E27+Чербинская!E27+Шамбалыг!E27+Ээрбекская!E27</f>
        <v>0</v>
      </c>
      <c r="F27" s="18">
        <f>'СОШ №1 пгт Каа-Хем'!F27+'СОШ №2 пгт Каа-Хем'!F27+'Баян-Кол'!F27+'Кара-Хаак'!F27+Сукпак!F27+'Терлиг-Хая'!F27+'Усть-Элегест'!F27+Целинная!F27+Чербинская!F27+Шамбалыг!F27+Ээрбекская!F27/11</f>
        <v>0</v>
      </c>
      <c r="G27" s="23"/>
      <c r="H27" s="15">
        <f>'СОШ №1 пгт Каа-Хем'!H27+'СОШ №2 пгт Каа-Хем'!H27+'Баян-Кол'!H27+'Кара-Хаак'!H27+Сукпак!H27+'Терлиг-Хая'!H27+'Усть-Элегест'!H27+Целинная!H27+Чербинская!H27+Шамбалыг!H27+Ээрбекская!H27/11</f>
        <v>0</v>
      </c>
      <c r="I27" s="27">
        <f t="shared" si="0"/>
        <v>0</v>
      </c>
      <c r="J27" s="18">
        <f>'СОШ №1 пгт Каа-Хем'!J27+'СОШ №2 пгт Каа-Хем'!J27+'Баян-Кол'!J27+'Кара-Хаак'!J27+Сукпак!J27+'Терлиг-Хая'!J27+'Усть-Элегест'!J27+Целинная!J27+Чербинская!J27+Шамбалыг!J27+Ээрбекская!J27/11</f>
        <v>0</v>
      </c>
      <c r="K27" s="23">
        <f>'СОШ №1 пгт Каа-Хем'!K27+'СОШ №2 пгт Каа-Хем'!K27+'Баян-Кол'!K27+'Кара-Хаак'!K27+Сукпак!K27+'Терлиг-Хая'!K27+'Усть-Элегест'!K27+Целинная!K27+Чербинская!K27+Шамбалыг!K27+Ээрбекская!K27/11</f>
        <v>0</v>
      </c>
      <c r="L27" s="15">
        <f>'СОШ №1 пгт Каа-Хем'!L27+'СОШ №2 пгт Каа-Хем'!L27+'Баян-Кол'!L27+'Кара-Хаак'!L27+Сукпак!L27+'Терлиг-Хая'!L27+'Усть-Элегест'!L27+Целинная!L27+Чербинская!L27+Шамбалыг!L27+Ээрбекская!L27/11</f>
        <v>0</v>
      </c>
      <c r="M27" s="9">
        <f t="shared" si="1"/>
        <v>0</v>
      </c>
      <c r="N27" s="18">
        <f>'СОШ №1 пгт Каа-Хем'!N27+'СОШ №2 пгт Каа-Хем'!N27+'Баян-Кол'!N27+'Кара-Хаак'!N27+Сукпак!N27+'Терлиг-Хая'!N27+'Усть-Элегест'!N27+Целинная!N27+Чербинская!N27+Шамбалыг!N27+Ээрбекская!N27/11</f>
        <v>0</v>
      </c>
      <c r="O27" s="28">
        <f>'СОШ №1 пгт Каа-Хем'!O27+'СОШ №2 пгт Каа-Хем'!O27+'Баян-Кол'!O27+'Кара-Хаак'!O27+Сукпак!O27+'Терлиг-Хая'!O27+'Усть-Элегест'!O27+Целинная!O27+Чербинская!O27+Шамбалыг!O27+Ээрбекская!O27/11</f>
        <v>0</v>
      </c>
      <c r="P27" s="18">
        <f>'СОШ №1 пгт Каа-Хем'!P27+'СОШ №2 пгт Каа-Хем'!P27+'Баян-Кол'!P27+'Кара-Хаак'!P27+Сукпак!P27+'Терлиг-Хая'!P27+'Усть-Элегест'!P27+Целинная!P27+Чербинская!P27+Шамбалыг!P27+Ээрбекская!P27/11</f>
        <v>0</v>
      </c>
      <c r="Q27" s="9">
        <f t="shared" si="2"/>
        <v>0</v>
      </c>
      <c r="R27" s="41"/>
      <c r="S27" s="40" t="s">
        <v>102</v>
      </c>
      <c r="T27" s="4"/>
    </row>
    <row r="28" spans="1:20" ht="15.75" customHeight="1" x14ac:dyDescent="0.25">
      <c r="A28" s="60" t="s">
        <v>32</v>
      </c>
      <c r="B28" s="11" t="s">
        <v>6</v>
      </c>
      <c r="C28" s="12">
        <f>'СОШ №1 пгт Каа-Хем'!C28+'СОШ №2 пгт Каа-Хем'!C28+'Баян-Кол'!C28+'Кара-Хаак'!C28+Сукпак!C28+'Терлиг-Хая'!C28+'Усть-Элегест'!C28+Целинная!C28+Чербинская!C28+Шамбалыг!C28+Ээрбекская!C28</f>
        <v>0</v>
      </c>
      <c r="D28" s="21"/>
      <c r="E28" s="12">
        <v>384</v>
      </c>
      <c r="F28" s="18">
        <f>'СОШ №1 пгт Каа-Хем'!F28+'СОШ №2 пгт Каа-Хем'!F28+'Баян-Кол'!F28+'Кара-Хаак'!F28+Сукпак!F28+'Терлиг-Хая'!F28+'Усть-Элегест'!F28+Целинная!F28+Чербинская!F28+Шамбалыг!F28+Ээрбекская!F28/11</f>
        <v>0</v>
      </c>
      <c r="G28" s="23">
        <f>'СОШ №1 пгт Каа-Хем'!G28+'СОШ №2 пгт Каа-Хем'!G28+'Баян-Кол'!G28+'Кара-Хаак'!G28+Сукпак!G28+'Терлиг-Хая'!G28+'Усть-Элегест'!G28+Целинная!G28+Чербинская!G28+Шамбалыг!G28+Ээрбекская!G28/11</f>
        <v>0</v>
      </c>
      <c r="H28" s="15">
        <v>23.6</v>
      </c>
      <c r="I28" s="27">
        <f t="shared" si="0"/>
        <v>23.6</v>
      </c>
      <c r="J28" s="18">
        <f>'СОШ №1 пгт Каа-Хем'!J28+'СОШ №2 пгт Каа-Хем'!J28+'Баян-Кол'!J28+'Кара-Хаак'!J28+Сукпак!J28+'Терлиг-Хая'!J28+'Усть-Элегест'!J28+Целинная!J28+Чербинская!J28+Шамбалыг!J28+Ээрбекская!J28/11</f>
        <v>0</v>
      </c>
      <c r="K28" s="23">
        <f>'СОШ №1 пгт Каа-Хем'!K28+'СОШ №2 пгт Каа-Хем'!K28+'Баян-Кол'!K28+'Кара-Хаак'!K28+Сукпак!K28+'Терлиг-Хая'!K28+'Усть-Элегест'!K28+Целинная!K28+Чербинская!K28+Шамбалыг!K28+Ээрбекская!K28/11</f>
        <v>0</v>
      </c>
      <c r="L28" s="15">
        <v>64.8</v>
      </c>
      <c r="M28" s="9">
        <f t="shared" si="1"/>
        <v>64.8</v>
      </c>
      <c r="N28" s="18">
        <f>'СОШ №1 пгт Каа-Хем'!N28+'СОШ №2 пгт Каа-Хем'!N28+'Баян-Кол'!N28+'Кара-Хаак'!N28+Сукпак!N28+'Терлиг-Хая'!N28+'Усть-Элегест'!N28+Целинная!N28+Чербинская!N28+Шамбалыг!N28+Ээрбекская!N28/11</f>
        <v>0</v>
      </c>
      <c r="O28" s="28">
        <f>'СОШ №1 пгт Каа-Хем'!O28+'СОШ №2 пгт Каа-Хем'!O28+'Баян-Кол'!O28+'Кара-Хаак'!O28+Сукпак!O28+'Терлиг-Хая'!O28+'Усть-Элегест'!O28+Целинная!O28+Чербинская!O28+Шамбалыг!O28+Ээрбекская!O28/11</f>
        <v>0</v>
      </c>
      <c r="P28" s="18">
        <f>'СОШ №1 пгт Каа-Хем'!P28+'СОШ №2 пгт Каа-Хем'!P28+'Баян-Кол'!P28+'Кара-Хаак'!P28+Сукпак!P28+'Терлиг-Хая'!P28+'Усть-Элегест'!P28+Целинная!P28+Чербинская!P28+Шамбалыг!P28+Ээрбекская!P28/11</f>
        <v>25.9</v>
      </c>
      <c r="Q28" s="9">
        <f t="shared" si="2"/>
        <v>25.9</v>
      </c>
      <c r="R28" s="41"/>
      <c r="S28" s="40"/>
      <c r="T28" s="26" t="s">
        <v>70</v>
      </c>
    </row>
    <row r="29" spans="1:20" ht="15.75" customHeight="1" x14ac:dyDescent="0.25">
      <c r="A29" s="61"/>
      <c r="B29" s="11" t="s">
        <v>7</v>
      </c>
      <c r="C29" s="12">
        <f>'СОШ №1 пгт Каа-Хем'!C29+'СОШ №2 пгт Каа-Хем'!C29+'Баян-Кол'!C29+'Кара-Хаак'!C29+Сукпак!C29+'Терлиг-Хая'!C29+'Усть-Элегест'!C29+Целинная!C29+Чербинская!C29+Шамбалыг!C29+Ээрбекская!C29</f>
        <v>0</v>
      </c>
      <c r="D29" s="21"/>
      <c r="E29" s="12">
        <v>403</v>
      </c>
      <c r="F29" s="18">
        <f>'СОШ №1 пгт Каа-Хем'!F29+'СОШ №2 пгт Каа-Хем'!F29+'Баян-Кол'!F29+'Кара-Хаак'!F29+Сукпак!F29+'Терлиг-Хая'!F29+'Усть-Элегест'!F29+Целинная!F29+Чербинская!F29+Шамбалыг!F29+Ээрбекская!F29/11</f>
        <v>0</v>
      </c>
      <c r="G29" s="23">
        <f>'СОШ №1 пгт Каа-Хем'!G29+'СОШ №2 пгт Каа-Хем'!G29+'Баян-Кол'!G29+'Кара-Хаак'!G29+Сукпак!G29+'Терлиг-Хая'!G29+'Усть-Элегест'!G29+Целинная!G29+Чербинская!G29+Шамбалыг!G29+Ээрбекская!G29/11</f>
        <v>0</v>
      </c>
      <c r="H29" s="15">
        <v>11.9</v>
      </c>
      <c r="I29" s="27">
        <f t="shared" si="0"/>
        <v>11.9</v>
      </c>
      <c r="J29" s="18">
        <f>'СОШ №1 пгт Каа-Хем'!J29+'СОШ №2 пгт Каа-Хем'!J29+'Баян-Кол'!J29+'Кара-Хаак'!J29+Сукпак!J29+'Терлиг-Хая'!J29+'Усть-Элегест'!J29+Целинная!J29+Чербинская!J29+Шамбалыг!J29+Ээрбекская!J29/11</f>
        <v>0</v>
      </c>
      <c r="K29" s="23">
        <f>'СОШ №1 пгт Каа-Хем'!K29+'СОШ №2 пгт Каа-Хем'!K29+'Баян-Кол'!K29+'Кара-Хаак'!K29+Сукпак!K29+'Терлиг-Хая'!K29+'Усть-Элегест'!K29+Целинная!K29+Чербинская!K29+Шамбалыг!K29+Ээрбекская!K29/11</f>
        <v>0</v>
      </c>
      <c r="L29" s="15">
        <v>71</v>
      </c>
      <c r="M29" s="9">
        <f t="shared" si="1"/>
        <v>71</v>
      </c>
      <c r="N29" s="18">
        <f>'СОШ №1 пгт Каа-Хем'!N29+'СОШ №2 пгт Каа-Хем'!N29+'Баян-Кол'!N29+'Кара-Хаак'!N29+Сукпак!N29+'Терлиг-Хая'!N29+'Усть-Элегест'!N29+Целинная!N29+Чербинская!N29+Шамбалыг!N29+Ээрбекская!N29/11</f>
        <v>0</v>
      </c>
      <c r="O29" s="28">
        <f>'СОШ №1 пгт Каа-Хем'!O29+'СОШ №2 пгт Каа-Хем'!O29+'Баян-Кол'!O29+'Кара-Хаак'!O29+Сукпак!O29+'Терлиг-Хая'!O29+'Усть-Элегест'!O29+Целинная!O29+Чербинская!O29+Шамбалыг!O29+Ээрбекская!O29/11</f>
        <v>0</v>
      </c>
      <c r="P29" s="18">
        <v>4.0999999999999996</v>
      </c>
      <c r="Q29" s="9">
        <f t="shared" si="2"/>
        <v>4.0999999999999996</v>
      </c>
      <c r="R29" s="41"/>
      <c r="S29" s="40"/>
      <c r="T29" s="26" t="s">
        <v>71</v>
      </c>
    </row>
    <row r="30" spans="1:20" ht="15.75" customHeight="1" x14ac:dyDescent="0.25">
      <c r="A30" s="61"/>
      <c r="B30" s="13" t="s">
        <v>9</v>
      </c>
      <c r="C30" s="12">
        <f>'СОШ №1 пгт Каа-Хем'!C30+'СОШ №2 пгт Каа-Хем'!C30+'Баян-Кол'!C30+'Кара-Хаак'!C30+Сукпак!C30+'Терлиг-Хая'!C30+'Усть-Элегест'!C30+Целинная!C30+Чербинская!C30+Шамбалыг!C30+Ээрбекская!C30</f>
        <v>0</v>
      </c>
      <c r="D30" s="21"/>
      <c r="E30" s="12">
        <v>389</v>
      </c>
      <c r="F30" s="18">
        <f>'СОШ №1 пгт Каа-Хем'!F30+'СОШ №2 пгт Каа-Хем'!F30+'Баян-Кол'!F30+'Кара-Хаак'!F30+Сукпак!F30+'Терлиг-Хая'!F30+'Усть-Элегест'!F30+Целинная!F30+Чербинская!F30+Шамбалыг!F30+Ээрбекская!F30/11</f>
        <v>0</v>
      </c>
      <c r="G30" s="23">
        <f>'СОШ №1 пгт Каа-Хем'!G30+'СОШ №2 пгт Каа-Хем'!G30+'Баян-Кол'!G30+'Кара-Хаак'!G30+Сукпак!G30+'Терлиг-Хая'!G30+'Усть-Элегест'!G30+Целинная!G30+Чербинская!G30+Шамбалыг!G30+Ээрбекская!G30/11</f>
        <v>0</v>
      </c>
      <c r="H30" s="15">
        <v>27</v>
      </c>
      <c r="I30" s="27">
        <f t="shared" si="0"/>
        <v>27</v>
      </c>
      <c r="J30" s="18">
        <f>'СОШ №1 пгт Каа-Хем'!J30+'СОШ №2 пгт Каа-Хем'!J30+'Баян-Кол'!J30+'Кара-Хаак'!J30+Сукпак!J30+'Терлиг-Хая'!J30+'Усть-Элегест'!J30+Целинная!J30+Чербинская!J30+Шамбалыг!J30+Ээрбекская!J30/11</f>
        <v>0</v>
      </c>
      <c r="K30" s="23">
        <f>'СОШ №1 пгт Каа-Хем'!K30+'СОШ №2 пгт Каа-Хем'!K30+'Баян-Кол'!K30+'Кара-Хаак'!K30+Сукпак!K30+'Терлиг-Хая'!K30+'Усть-Элегест'!K30+Целинная!K30+Чербинская!K30+Шамбалыг!K30+Ээрбекская!K30/11</f>
        <v>0</v>
      </c>
      <c r="L30" s="15">
        <v>83</v>
      </c>
      <c r="M30" s="9">
        <f t="shared" si="1"/>
        <v>83</v>
      </c>
      <c r="N30" s="18">
        <f>'СОШ №1 пгт Каа-Хем'!N30+'СОШ №2 пгт Каа-Хем'!N30+'Баян-Кол'!N30+'Кара-Хаак'!N30+Сукпак!N30+'Терлиг-Хая'!N30+'Усть-Элегест'!N30+Целинная!N30+Чербинская!N30+Шамбалыг!N30+Ээрбекская!N30/11</f>
        <v>0</v>
      </c>
      <c r="O30" s="28">
        <f>'СОШ №1 пгт Каа-Хем'!O30+'СОШ №2 пгт Каа-Хем'!O30+'Баян-Кол'!O30+'Кара-Хаак'!O30+Сукпак!O30+'Терлиг-Хая'!O30+'Усть-Элегест'!O30+Целинная!O30+Чербинская!O30+Шамбалыг!O30+Ээрбекская!O30/11</f>
        <v>0</v>
      </c>
      <c r="P30" s="18">
        <v>2.8</v>
      </c>
      <c r="Q30" s="9">
        <f t="shared" si="2"/>
        <v>2.8</v>
      </c>
      <c r="R30" s="41"/>
      <c r="S30" s="40"/>
      <c r="T30" s="26" t="s">
        <v>76</v>
      </c>
    </row>
    <row r="31" spans="1:20" ht="15.75" customHeight="1" x14ac:dyDescent="0.25">
      <c r="A31" s="61"/>
      <c r="B31" s="13" t="s">
        <v>10</v>
      </c>
      <c r="C31" s="12">
        <f>'СОШ №1 пгт Каа-Хем'!C31+'СОШ №2 пгт Каа-Хем'!C31+'Баян-Кол'!C31+'Кара-Хаак'!C31+Сукпак!C31+'Терлиг-Хая'!C31+'Усть-Элегест'!C31+Целинная!C31+Чербинская!C31+Шамбалыг!C31+Ээрбекская!C31</f>
        <v>0</v>
      </c>
      <c r="D31" s="21"/>
      <c r="E31" s="12">
        <v>382</v>
      </c>
      <c r="F31" s="18">
        <f>'СОШ №1 пгт Каа-Хем'!F31+'СОШ №2 пгт Каа-Хем'!F31+'Баян-Кол'!F31+'Кара-Хаак'!F31+Сукпак!F31+'Терлиг-Хая'!F31+'Усть-Элегест'!F31+Целинная!F31+Чербинская!F31+Шамбалыг!F31+Ээрбекская!F31/11</f>
        <v>0</v>
      </c>
      <c r="G31" s="23">
        <f>'СОШ №1 пгт Каа-Хем'!G31+'СОШ №2 пгт Каа-Хем'!G31+'Баян-Кол'!G31+'Кара-Хаак'!G31+Сукпак!G31+'Терлиг-Хая'!G31+'Усть-Элегест'!G31+Целинная!G31+Чербинская!G31+Шамбалыг!G31+Ээрбекская!G31/11</f>
        <v>0</v>
      </c>
      <c r="H31" s="15">
        <v>23.3</v>
      </c>
      <c r="I31" s="27">
        <f t="shared" si="0"/>
        <v>23.3</v>
      </c>
      <c r="J31" s="18">
        <f>'СОШ №1 пгт Каа-Хем'!J31+'СОШ №2 пгт Каа-Хем'!J31+'Баян-Кол'!J31+'Кара-Хаак'!J31+Сукпак!J31+'Терлиг-Хая'!J31+'Усть-Элегест'!J31+Целинная!J31+Чербинская!J31+Шамбалыг!J31+Ээрбекская!J31/11</f>
        <v>0</v>
      </c>
      <c r="K31" s="23">
        <f>'СОШ №1 пгт Каа-Хем'!K31+'СОШ №2 пгт Каа-Хем'!K31+'Баян-Кол'!K31+'Кара-Хаак'!K31+Сукпак!K31+'Терлиг-Хая'!K31+'Усть-Элегест'!K31+Целинная!K31+Чербинская!K31+Шамбалыг!K31+Ээрбекская!K31/11</f>
        <v>0</v>
      </c>
      <c r="L31" s="15">
        <v>79.5</v>
      </c>
      <c r="M31" s="9">
        <f t="shared" si="1"/>
        <v>79.5</v>
      </c>
      <c r="N31" s="18">
        <f>'СОШ №1 пгт Каа-Хем'!N31+'СОШ №2 пгт Каа-Хем'!N31+'Баян-Кол'!N31+'Кара-Хаак'!N31+Сукпак!N31+'Терлиг-Хая'!N31+'Усть-Элегест'!N31+Целинная!N31+Чербинская!N31+Шамбалыг!N31+Ээрбекская!N31/11</f>
        <v>0</v>
      </c>
      <c r="O31" s="28">
        <f>'СОШ №1 пгт Каа-Хем'!O31+'СОШ №2 пгт Каа-Хем'!O31+'Баян-Кол'!O31+'Кара-Хаак'!O31+Сукпак!O31+'Терлиг-Хая'!O31+'Усть-Элегест'!O31+Целинная!O31+Чербинская!O31+Шамбалыг!O31+Ээрбекская!O31/11</f>
        <v>0</v>
      </c>
      <c r="P31" s="18">
        <v>3</v>
      </c>
      <c r="Q31" s="9">
        <f t="shared" si="2"/>
        <v>3</v>
      </c>
      <c r="R31" s="41"/>
      <c r="S31" s="40"/>
      <c r="T31" s="26" t="s">
        <v>74</v>
      </c>
    </row>
    <row r="32" spans="1:20" ht="15.75" customHeight="1" x14ac:dyDescent="0.25">
      <c r="A32" s="61"/>
      <c r="B32" s="11" t="s">
        <v>12</v>
      </c>
      <c r="C32" s="12">
        <f>'СОШ №1 пгт Каа-Хем'!C32+'СОШ №2 пгт Каа-Хем'!C32+'Баян-Кол'!C32+'Кара-Хаак'!C32+Сукпак!C32+'Терлиг-Хая'!C32+'Усть-Элегест'!C32+Целинная!C32+Чербинская!C32+Шамбалыг!C32+Ээрбекская!C32</f>
        <v>0</v>
      </c>
      <c r="D32" s="21"/>
      <c r="E32" s="12">
        <v>396</v>
      </c>
      <c r="F32" s="18">
        <f>'СОШ №1 пгт Каа-Хем'!F32+'СОШ №2 пгт Каа-Хем'!F32+'Баян-Кол'!F32+'Кара-Хаак'!F32+Сукпак!F32+'Терлиг-Хая'!F32+'Усть-Элегест'!F32+Целинная!F32+Чербинская!F32+Шамбалыг!F32+Ээрбекская!F32/11</f>
        <v>0</v>
      </c>
      <c r="G32" s="23">
        <f>'СОШ №1 пгт Каа-Хем'!G32+'СОШ №2 пгт Каа-Хем'!G32+'Баян-Кол'!G32+'Кара-Хаак'!G32+Сукпак!G32+'Терлиг-Хая'!G32+'Усть-Элегест'!G32+Целинная!G32+Чербинская!G32+Шамбалыг!G32+Ээрбекская!G32/11</f>
        <v>0</v>
      </c>
      <c r="H32" s="15">
        <v>17.899999999999999</v>
      </c>
      <c r="I32" s="27">
        <f t="shared" si="0"/>
        <v>17.899999999999999</v>
      </c>
      <c r="J32" s="18">
        <f>'СОШ №1 пгт Каа-Хем'!J32+'СОШ №2 пгт Каа-Хем'!J32+'Баян-Кол'!J32+'Кара-Хаак'!J32+Сукпак!J32+'Терлиг-Хая'!J32+'Усть-Элегест'!J32+Целинная!J32+Чербинская!J32+Шамбалыг!J32+Ээрбекская!J32/11</f>
        <v>0</v>
      </c>
      <c r="K32" s="23">
        <f>'СОШ №1 пгт Каа-Хем'!K32+'СОШ №2 пгт Каа-Хем'!K32+'Баян-Кол'!K32+'Кара-Хаак'!K32+Сукпак!K32+'Терлиг-Хая'!K32+'Усть-Элегест'!K32+Целинная!K32+Чербинская!K32+Шамбалыг!K32+Ээрбекская!K32/11</f>
        <v>0</v>
      </c>
      <c r="L32" s="15">
        <v>62.8</v>
      </c>
      <c r="M32" s="9">
        <f t="shared" si="1"/>
        <v>62.8</v>
      </c>
      <c r="N32" s="18">
        <f>'СОШ №1 пгт Каа-Хем'!N32+'СОШ №2 пгт Каа-Хем'!N32+'Баян-Кол'!N32+'Кара-Хаак'!N32+Сукпак!N32+'Терлиг-Хая'!N32+'Усть-Элегест'!N32+Целинная!N32+Чербинская!N32+Шамбалыг!N32+Ээрбекская!N32/11</f>
        <v>0</v>
      </c>
      <c r="O32" s="28">
        <f>'СОШ №1 пгт Каа-Хем'!O32+'СОШ №2 пгт Каа-Хем'!O32+'Баян-Кол'!O32+'Кара-Хаак'!O32+Сукпак!O32+'Терлиг-Хая'!O32+'Усть-Элегест'!O32+Целинная!O32+Чербинская!O32+Шамбалыг!O32+Ээрбекская!O32/11</f>
        <v>0</v>
      </c>
      <c r="P32" s="18">
        <v>2.8</v>
      </c>
      <c r="Q32" s="9">
        <f t="shared" si="2"/>
        <v>2.8</v>
      </c>
      <c r="R32" s="41"/>
      <c r="S32" s="40"/>
      <c r="T32" s="26" t="s">
        <v>77</v>
      </c>
    </row>
    <row r="33" spans="1:20" ht="15.75" customHeight="1" x14ac:dyDescent="0.25">
      <c r="A33" s="61"/>
      <c r="B33" s="13" t="s">
        <v>11</v>
      </c>
      <c r="C33" s="12">
        <f>'СОШ №1 пгт Каа-Хем'!C33+'СОШ №2 пгт Каа-Хем'!C33+'Баян-Кол'!C33+'Кара-Хаак'!C33+Сукпак!C33+'Терлиг-Хая'!C33+'Усть-Элегест'!C33+Целинная!C33+Чербинская!C33+Шамбалыг!C33+Ээрбекская!C33</f>
        <v>0</v>
      </c>
      <c r="D33" s="21"/>
      <c r="E33" s="12">
        <v>386</v>
      </c>
      <c r="F33" s="18">
        <f>'СОШ №1 пгт Каа-Хем'!F33+'СОШ №2 пгт Каа-Хем'!F33+'Баян-Кол'!F33+'Кара-Хаак'!F33+Сукпак!F33+'Терлиг-Хая'!F33+'Усть-Элегест'!F33+Целинная!F33+Чербинская!F33+Шамбалыг!F33+Ээрбекская!F33/11</f>
        <v>0</v>
      </c>
      <c r="G33" s="23">
        <f>'СОШ №1 пгт Каа-Хем'!G33+'СОШ №2 пгт Каа-Хем'!G33+'Баян-Кол'!G33+'Кара-Хаак'!G33+Сукпак!G33+'Терлиг-Хая'!G33+'Усть-Элегест'!G33+Целинная!G33+Чербинская!G33+Шамбалыг!G33+Ээрбекская!G33/11</f>
        <v>0</v>
      </c>
      <c r="H33" s="15">
        <v>24</v>
      </c>
      <c r="I33" s="27">
        <f t="shared" si="0"/>
        <v>24</v>
      </c>
      <c r="J33" s="18">
        <f>'СОШ №1 пгт Каа-Хем'!J33+'СОШ №2 пгт Каа-Хем'!J33+'Баян-Кол'!J33+'Кара-Хаак'!J33+Сукпак!J33+'Терлиг-Хая'!J33+'Усть-Элегест'!J33+Целинная!J33+Чербинская!J33+Шамбалыг!J33+Ээрбекская!J33/11</f>
        <v>0</v>
      </c>
      <c r="K33" s="23">
        <f>'СОШ №1 пгт Каа-Хем'!K33+'СОШ №2 пгт Каа-Хем'!K33+'Баян-Кол'!K33+'Кара-Хаак'!K33+Сукпак!K33+'Терлиг-Хая'!K33+'Усть-Элегест'!K33+Целинная!K33+Чербинская!K33+Шамбалыг!K33+Ээрбекская!K33/11</f>
        <v>0</v>
      </c>
      <c r="L33" s="15">
        <v>75.599999999999994</v>
      </c>
      <c r="M33" s="9">
        <f t="shared" si="1"/>
        <v>75.599999999999994</v>
      </c>
      <c r="N33" s="18">
        <f>'СОШ №1 пгт Каа-Хем'!N33+'СОШ №2 пгт Каа-Хем'!N33+'Баян-Кол'!N33+'Кара-Хаак'!N33+Сукпак!N33+'Терлиг-Хая'!N33+'Усть-Элегест'!N33+Целинная!N33+Чербинская!N33+Шамбалыг!N33+Ээрбекская!N33/11</f>
        <v>0</v>
      </c>
      <c r="O33" s="28">
        <f>'СОШ №1 пгт Каа-Хем'!O33+'СОШ №2 пгт Каа-Хем'!O33+'Баян-Кол'!O33+'Кара-Хаак'!O33+Сукпак!O33+'Терлиг-Хая'!O33+'Усть-Элегест'!O33+Целинная!O33+Чербинская!O33+Шамбалыг!O33+Ээрбекская!O33/11</f>
        <v>0</v>
      </c>
      <c r="P33" s="18">
        <v>3.1</v>
      </c>
      <c r="Q33" s="9">
        <f t="shared" si="2"/>
        <v>3.1</v>
      </c>
      <c r="R33" s="41"/>
      <c r="S33" s="40"/>
      <c r="T33" s="26" t="s">
        <v>75</v>
      </c>
    </row>
    <row r="34" spans="1:20" ht="15.75" customHeight="1" x14ac:dyDescent="0.25">
      <c r="A34" s="61"/>
      <c r="B34" s="13" t="s">
        <v>13</v>
      </c>
      <c r="C34" s="12">
        <f>'СОШ №1 пгт Каа-Хем'!C34+'СОШ №2 пгт Каа-Хем'!C34+'Баян-Кол'!C34+'Кара-Хаак'!C34+Сукпак!C34+'Терлиг-Хая'!C34+'Усть-Элегест'!C34+Целинная!C34+Чербинская!C34+Шамбалыг!C34+Ээрбекская!C34</f>
        <v>0</v>
      </c>
      <c r="D34" s="21"/>
      <c r="E34" s="12">
        <v>394</v>
      </c>
      <c r="F34" s="18">
        <f>'СОШ №1 пгт Каа-Хем'!F34+'СОШ №2 пгт Каа-Хем'!F34+'Баян-Кол'!F34+'Кара-Хаак'!F34+Сукпак!F34+'Терлиг-Хая'!F34+'Усть-Элегест'!F34+Целинная!F34+Чербинская!F34+Шамбалыг!F34+Ээрбекская!F34/11</f>
        <v>0</v>
      </c>
      <c r="G34" s="23">
        <f>'СОШ №1 пгт Каа-Хем'!G34+'СОШ №2 пгт Каа-Хем'!G34+'Баян-Кол'!G34+'Кара-Хаак'!G34+Сукпак!G34+'Терлиг-Хая'!G34+'Усть-Элегест'!G34+Целинная!G34+Чербинская!G34+Шамбалыг!G34+Ээрбекская!G34/11</f>
        <v>0</v>
      </c>
      <c r="H34" s="15">
        <v>17</v>
      </c>
      <c r="I34" s="27">
        <f t="shared" si="0"/>
        <v>17</v>
      </c>
      <c r="J34" s="18">
        <f>'СОШ №1 пгт Каа-Хем'!J34+'СОШ №2 пгт Каа-Хем'!J34+'Баян-Кол'!J34+'Кара-Хаак'!J34+Сукпак!J34+'Терлиг-Хая'!J34+'Усть-Элегест'!J34+Целинная!J34+Чербинская!J34+Шамбалыг!J34+Ээрбекская!J34/11</f>
        <v>0</v>
      </c>
      <c r="K34" s="23">
        <f>'СОШ №1 пгт Каа-Хем'!K34+'СОШ №2 пгт Каа-Хем'!K34+'Баян-Кол'!K34+'Кара-Хаак'!K34+Сукпак!K34+'Терлиг-Хая'!K34+'Усть-Элегест'!K34+Целинная!K34+Чербинская!K34+Шамбалыг!K34+Ээрбекская!K34/11</f>
        <v>0</v>
      </c>
      <c r="L34" s="15">
        <v>71.8</v>
      </c>
      <c r="M34" s="9">
        <f t="shared" si="1"/>
        <v>71.8</v>
      </c>
      <c r="N34" s="18">
        <f>'СОШ №1 пгт Каа-Хем'!N34+'СОШ №2 пгт Каа-Хем'!N34+'Баян-Кол'!N34+'Кара-Хаак'!N34+Сукпак!N34+'Терлиг-Хая'!N34+'Усть-Элегест'!N34+Целинная!N34+Чербинская!N34+Шамбалыг!N34+Ээрбекская!N34/11</f>
        <v>0</v>
      </c>
      <c r="O34" s="28">
        <f>'СОШ №1 пгт Каа-Хем'!O34+'СОШ №2 пгт Каа-Хем'!O34+'Баян-Кол'!O34+'Кара-Хаак'!O34+Сукпак!O34+'Терлиг-Хая'!O34+'Усть-Элегест'!O34+Целинная!O34+Чербинская!O34+Шамбалыг!O34+Ээрбекская!O34/11</f>
        <v>0</v>
      </c>
      <c r="P34" s="18">
        <v>2.9</v>
      </c>
      <c r="Q34" s="9">
        <f t="shared" si="2"/>
        <v>2.9</v>
      </c>
      <c r="R34" s="41"/>
      <c r="S34" s="40"/>
      <c r="T34" s="26" t="s">
        <v>72</v>
      </c>
    </row>
    <row r="35" spans="1:20" ht="15.75" customHeight="1" x14ac:dyDescent="0.25">
      <c r="A35" s="62"/>
      <c r="B35" s="11" t="s">
        <v>17</v>
      </c>
      <c r="C35" s="12">
        <f>'СОШ №1 пгт Каа-Хем'!C35+'СОШ №2 пгт Каа-Хем'!C35+'Баян-Кол'!C35+'Кара-Хаак'!C35+Сукпак!C35+'Терлиг-Хая'!C35+'Усть-Элегест'!C35+Целинная!C35+Чербинская!C35+Шамбалыг!C35+Ээрбекская!C35</f>
        <v>0</v>
      </c>
      <c r="D35" s="21">
        <f>'СОШ №1 пгт Каа-Хем'!D35+'СОШ №2 пгт Каа-Хем'!D35+'Баян-Кол'!D35+'Кара-Хаак'!D35+Сукпак!D35+'Терлиг-Хая'!D35+'Усть-Элегест'!D35+Целинная!D35+Чербинская!D35+Шамбалыг!D35+Ээрбекская!D35</f>
        <v>0</v>
      </c>
      <c r="E35" s="12">
        <v>382</v>
      </c>
      <c r="F35" s="18">
        <f>'СОШ №1 пгт Каа-Хем'!F35+'СОШ №2 пгт Каа-Хем'!F35+'Баян-Кол'!F35+'Кара-Хаак'!F35+Сукпак!F35+'Терлиг-Хая'!F35+'Усть-Элегест'!F35+Целинная!F35+Чербинская!F35+Шамбалыг!F35+Ээрбекская!F35/11</f>
        <v>0</v>
      </c>
      <c r="G35" s="23">
        <f>'СОШ №1 пгт Каа-Хем'!G35+'СОШ №2 пгт Каа-Хем'!G35+'Баян-Кол'!G35+'Кара-Хаак'!G35+Сукпак!G35+'Терлиг-Хая'!G35+'Усть-Элегест'!G35+Целинная!G35+Чербинская!G35+Шамбалыг!G35+Ээрбекская!G35/11</f>
        <v>0</v>
      </c>
      <c r="H35" s="15">
        <v>23</v>
      </c>
      <c r="I35" s="27">
        <f t="shared" si="0"/>
        <v>23</v>
      </c>
      <c r="J35" s="18">
        <f>'СОШ №1 пгт Каа-Хем'!J35+'СОШ №2 пгт Каа-Хем'!J35+'Баян-Кол'!J35+'Кара-Хаак'!J35+Сукпак!J35+'Терлиг-Хая'!J35+'Усть-Элегест'!J35+Целинная!J35+Чербинская!J35+Шамбалыг!J35+Ээрбекская!J35/11</f>
        <v>0</v>
      </c>
      <c r="K35" s="23">
        <f>'СОШ №1 пгт Каа-Хем'!K35+'СОШ №2 пгт Каа-Хем'!K35+'Баян-Кол'!K35+'Кара-Хаак'!K35+Сукпак!K35+'Терлиг-Хая'!K35+'Усть-Элегест'!K35+Целинная!K35+Чербинская!K35+Шамбалыг!K35+Ээрбекская!K35/11</f>
        <v>0</v>
      </c>
      <c r="L35" s="15">
        <v>79.5</v>
      </c>
      <c r="M35" s="9">
        <f t="shared" si="1"/>
        <v>79.5</v>
      </c>
      <c r="N35" s="18">
        <f>'СОШ №1 пгт Каа-Хем'!N35+'СОШ №2 пгт Каа-Хем'!N35+'Баян-Кол'!N35+'Кара-Хаак'!N35+Сукпак!N35+'Терлиг-Хая'!N35+'Усть-Элегест'!N35+Целинная!N35+Чербинская!N35+Шамбалыг!N35+Ээрбекская!N35/11</f>
        <v>0</v>
      </c>
      <c r="O35" s="28">
        <f>'СОШ №1 пгт Каа-Хем'!O35+'СОШ №2 пгт Каа-Хем'!O35+'Баян-Кол'!O35+'Кара-Хаак'!O35+Сукпак!O35+'Терлиг-Хая'!O35+'Усть-Элегест'!O35+Целинная!O35+Чербинская!O35+Шамбалыг!O35+Ээрбекская!O35/11</f>
        <v>0</v>
      </c>
      <c r="P35" s="18">
        <v>3.1</v>
      </c>
      <c r="Q35" s="9">
        <f t="shared" si="2"/>
        <v>3.1</v>
      </c>
      <c r="R35" s="41"/>
      <c r="S35" s="40"/>
      <c r="T35" s="26" t="s">
        <v>73</v>
      </c>
    </row>
    <row r="36" spans="1:20" ht="15.75" customHeight="1" x14ac:dyDescent="0.25">
      <c r="A36" s="2">
        <v>10</v>
      </c>
      <c r="B36" s="13" t="s">
        <v>18</v>
      </c>
      <c r="C36" s="12">
        <f>'СОШ №1 пгт Каа-Хем'!C36+'СОШ №2 пгт Каа-Хем'!C36+'Баян-Кол'!C36+'Кара-Хаак'!C36+Сукпак!C36+'Терлиг-Хая'!C36+'Усть-Элегест'!C36+Целинная!C36+Чербинская!C36+Шамбалыг!C36+Ээрбекская!C36</f>
        <v>0</v>
      </c>
      <c r="D36" s="21">
        <v>58</v>
      </c>
      <c r="E36" s="12">
        <f>'СОШ №1 пгт Каа-Хем'!E36+'СОШ №2 пгт Каа-Хем'!E36+'Баян-Кол'!E36+'Кара-Хаак'!E36+Сукпак!E36+'Терлиг-Хая'!E36+'Усть-Элегест'!E36+Целинная!E36+Чербинская!E36+Шамбалыг!E36+Ээрбекская!E36</f>
        <v>0</v>
      </c>
      <c r="F36" s="18">
        <f>'СОШ №1 пгт Каа-Хем'!F36+'СОШ №2 пгт Каа-Хем'!F36+'Баян-Кол'!F36+'Кара-Хаак'!F36+Сукпак!F36+'Терлиг-Хая'!F36+'Усть-Элегест'!F36+Целинная!F36+Чербинская!F36+Шамбалыг!F36+Ээрбекская!F36/11</f>
        <v>0</v>
      </c>
      <c r="G36" s="23">
        <v>5.2</v>
      </c>
      <c r="H36" s="15">
        <f>'СОШ №1 пгт Каа-Хем'!H36+'СОШ №2 пгт Каа-Хем'!H36+'Баян-Кол'!H36+'Кара-Хаак'!H36+Сукпак!H36+'Терлиг-Хая'!H36+'Усть-Элегест'!H36+Целинная!H36+Чербинская!H36+Шамбалыг!H36+Ээрбекская!H36/11</f>
        <v>0</v>
      </c>
      <c r="I36" s="27"/>
      <c r="J36" s="18">
        <f>'СОШ №1 пгт Каа-Хем'!J36+'СОШ №2 пгт Каа-Хем'!J36+'Баян-Кол'!J36+'Кара-Хаак'!J36+Сукпак!J36+'Терлиг-Хая'!J36+'Усть-Элегест'!J36+Целинная!J36+Чербинская!J36+Шамбалыг!J36+Ээрбекская!J36/11</f>
        <v>0</v>
      </c>
      <c r="K36" s="23">
        <v>74</v>
      </c>
      <c r="L36" s="15">
        <f>'СОШ №1 пгт Каа-Хем'!L36+'СОШ №2 пгт Каа-Хем'!L36+'Баян-Кол'!L36+'Кара-Хаак'!L36+Сукпак!L36+'Терлиг-Хая'!L36+'Усть-Элегест'!L36+Целинная!L36+Чербинская!L36+Шамбалыг!L36+Ээрбекская!L36/11</f>
        <v>0</v>
      </c>
      <c r="M36" s="9"/>
      <c r="N36" s="18">
        <f>'СОШ №1 пгт Каа-Хем'!N36+'СОШ №2 пгт Каа-Хем'!N36+'Баян-Кол'!N36+'Кара-Хаак'!N36+Сукпак!N36+'Терлиг-Хая'!N36+'Усть-Элегест'!N36+Целинная!N36+Чербинская!N36+Шамбалыг!N36+Ээрбекская!N36/11</f>
        <v>0</v>
      </c>
      <c r="O36" s="28">
        <v>2.8</v>
      </c>
      <c r="P36" s="18">
        <f>'СОШ №1 пгт Каа-Хем'!P36+'СОШ №2 пгт Каа-Хем'!P36+'Баян-Кол'!P36+'Кара-Хаак'!P36+Сукпак!P36+'Терлиг-Хая'!P36+'Усть-Элегест'!P36+Целинная!P36+Чербинская!P36+Шамбалыг!P36+Ээрбекская!P36/11</f>
        <v>0</v>
      </c>
      <c r="Q36" s="9"/>
      <c r="R36" s="41"/>
      <c r="S36" s="40"/>
      <c r="T36" s="4"/>
    </row>
    <row r="37" spans="1:20" ht="15.75" customHeight="1" x14ac:dyDescent="0.25">
      <c r="A37" s="72">
        <v>11</v>
      </c>
      <c r="B37" s="13" t="s">
        <v>19</v>
      </c>
      <c r="C37" s="12">
        <f>'СОШ №1 пгт Каа-Хем'!C37+'СОШ №2 пгт Каа-Хем'!C37+'Баян-Кол'!C37+'Кара-Хаак'!C37+Сукпак!C37+'Терлиг-Хая'!C37+'Усть-Элегест'!C37+Целинная!C37+Чербинская!C37+Шамбалыг!C37+Ээрбекская!C37</f>
        <v>69</v>
      </c>
      <c r="D37" s="21">
        <v>96</v>
      </c>
      <c r="E37" s="12">
        <f>'СОШ №1 пгт Каа-Хем'!E37+'СОШ №2 пгт Каа-Хем'!E37+'Баян-Кол'!E37+'Кара-Хаак'!E37+Сукпак!E37+'Терлиг-Хая'!E37+'Усть-Элегест'!E37+Целинная!E37+Чербинская!E37+Шамбалыг!E37+Ээрбекская!E37</f>
        <v>0</v>
      </c>
      <c r="F37" s="18">
        <v>63.8</v>
      </c>
      <c r="G37" s="23">
        <v>51</v>
      </c>
      <c r="H37" s="15">
        <f>'СОШ №1 пгт Каа-Хем'!H37+'СОШ №2 пгт Каа-Хем'!H37+'Баян-Кол'!H37+'Кара-Хаак'!H37+Сукпак!H37+'Терлиг-Хая'!H37+'Усть-Элегест'!H37+Целинная!H37+Чербинская!H37+Шамбалыг!H37+Ээрбекская!H37/11</f>
        <v>0</v>
      </c>
      <c r="I37" s="27">
        <f>G37-F37</f>
        <v>-12.799999999999997</v>
      </c>
      <c r="J37" s="18">
        <v>95.7</v>
      </c>
      <c r="K37" s="23">
        <v>94.8</v>
      </c>
      <c r="L37" s="15">
        <f>'СОШ №1 пгт Каа-Хем'!L37+'СОШ №2 пгт Каа-Хем'!L37+'Баян-Кол'!L37+'Кара-Хаак'!L37+Сукпак!L37+'Терлиг-Хая'!L37+'Усть-Элегест'!L37+Целинная!L37+Чербинская!L37+Шамбалыг!L37+Ээрбекская!L37/11</f>
        <v>0</v>
      </c>
      <c r="M37" s="9"/>
      <c r="N37" s="18">
        <v>3.8</v>
      </c>
      <c r="O37" s="28">
        <v>3.5</v>
      </c>
      <c r="P37" s="18">
        <f>'СОШ №1 пгт Каа-Хем'!P37+'СОШ №2 пгт Каа-Хем'!P37+'Баян-Кол'!P37+'Кара-Хаак'!P37+Сукпак!P37+'Терлиг-Хая'!P37+'Усть-Элегест'!P37+Целинная!P37+Чербинская!P37+Шамбалыг!P37+Ээрбекская!P37/11</f>
        <v>0</v>
      </c>
      <c r="Q37" s="9"/>
      <c r="R37" s="39" t="s">
        <v>122</v>
      </c>
      <c r="S37" s="40" t="s">
        <v>103</v>
      </c>
      <c r="T37" s="4"/>
    </row>
    <row r="38" spans="1:20" ht="15.75" customHeight="1" x14ac:dyDescent="0.25">
      <c r="A38" s="72"/>
      <c r="B38" s="13" t="s">
        <v>20</v>
      </c>
      <c r="C38" s="12">
        <f>'СОШ №1 пгт Каа-Хем'!C38+'СОШ №2 пгт Каа-Хем'!C38+'Баян-Кол'!C38+'Кара-Хаак'!C38+Сукпак!C38+'Терлиг-Хая'!C38+'Усть-Элегест'!C38+Целинная!C38+Чербинская!C38+Шамбалыг!C38+Ээрбекская!C38</f>
        <v>85</v>
      </c>
      <c r="D38" s="21">
        <v>85</v>
      </c>
      <c r="E38" s="12">
        <f>'СОШ №1 пгт Каа-Хем'!E38+'СОШ №2 пгт Каа-Хем'!E38+'Баян-Кол'!E38+'Кара-Хаак'!E38+Сукпак!E38+'Терлиг-Хая'!E38+'Усть-Элегест'!E38+Целинная!E38+Чербинская!E38+Шамбалыг!E38+Ээрбекская!E38</f>
        <v>0</v>
      </c>
      <c r="F38" s="18">
        <v>52.9</v>
      </c>
      <c r="G38" s="23">
        <v>56.5</v>
      </c>
      <c r="H38" s="15">
        <f>'СОШ №1 пгт Каа-Хем'!H38+'СОШ №2 пгт Каа-Хем'!H38+'Баян-Кол'!H38+'Кара-Хаак'!H38+Сукпак!H38+'Терлиг-Хая'!H38+'Усть-Элегест'!H38+Целинная!H38+Чербинская!H38+Шамбалыг!H38+Ээрбекская!H38/11</f>
        <v>0</v>
      </c>
      <c r="I38" s="27">
        <f t="shared" ref="I38:I47" si="3">G38-F38</f>
        <v>3.6000000000000014</v>
      </c>
      <c r="J38" s="18">
        <v>96</v>
      </c>
      <c r="K38" s="23">
        <v>88</v>
      </c>
      <c r="L38" s="15">
        <f>'СОШ №1 пгт Каа-Хем'!L38+'СОШ №2 пгт Каа-Хем'!L38+'Баян-Кол'!L38+'Кара-Хаак'!L38+Сукпак!L38+'Терлиг-Хая'!L38+'Усть-Элегест'!L38+Целинная!L38+Чербинская!L38+Шамбалыг!L38+Ээрбекская!L38/11</f>
        <v>0</v>
      </c>
      <c r="M38" s="9"/>
      <c r="N38" s="18">
        <v>3.6</v>
      </c>
      <c r="O38" s="28">
        <v>3.6</v>
      </c>
      <c r="P38" s="18">
        <f>'СОШ №1 пгт Каа-Хем'!P38+'СОШ №2 пгт Каа-Хем'!P38+'Баян-Кол'!P38+'Кара-Хаак'!P38+Сукпак!P38+'Терлиг-Хая'!P38+'Усть-Элегест'!P38+Целинная!P38+Чербинская!P38+Шамбалыг!P38+Ээрбекская!P38/11</f>
        <v>0</v>
      </c>
      <c r="Q38" s="9"/>
      <c r="R38" s="41" t="s">
        <v>104</v>
      </c>
      <c r="S38" s="40" t="s">
        <v>105</v>
      </c>
      <c r="T38" s="4"/>
    </row>
    <row r="39" spans="1:20" ht="15.75" customHeight="1" x14ac:dyDescent="0.25">
      <c r="A39" s="72"/>
      <c r="B39" s="13" t="s">
        <v>17</v>
      </c>
      <c r="C39" s="12">
        <f>'СОШ №1 пгт Каа-Хем'!C39+'СОШ №2 пгт Каа-Хем'!C39+'Баян-Кол'!C39+'Кара-Хаак'!C39+Сукпак!C39+'Терлиг-Хая'!C39+'Усть-Элегест'!C39+Целинная!C39+Чербинская!C39+Шамбалыг!C39+Ээрбекская!C39</f>
        <v>70</v>
      </c>
      <c r="D39" s="21">
        <f>'СОШ №1 пгт Каа-Хем'!D39+'СОШ №2 пгт Каа-Хем'!D39+'Баян-Кол'!D39+'Кара-Хаак'!D39+Сукпак!D39+'Терлиг-Хая'!D39+'Усть-Элегест'!D39+Целинная!D39+Чербинская!D39+Шамбалыг!D39+Ээрбекская!D39</f>
        <v>62</v>
      </c>
      <c r="E39" s="12">
        <f>'СОШ №1 пгт Каа-Хем'!E39+'СОШ №2 пгт Каа-Хем'!E39+'Баян-Кол'!E39+'Кара-Хаак'!E39+Сукпак!E39+'Терлиг-Хая'!E39+'Усть-Элегест'!E39+Целинная!E39+Чербинская!E39+Шамбалыг!E39+Ээрбекская!E39</f>
        <v>0</v>
      </c>
      <c r="F39" s="18">
        <v>32.799999999999997</v>
      </c>
      <c r="G39" s="23">
        <f>'СОШ №1 пгт Каа-Хем'!G39+'СОШ №2 пгт Каа-Хем'!G39+'Баян-Кол'!G39+'Кара-Хаак'!G39+Сукпак!G39+'Терлиг-Хая'!G39+'Усть-Элегест'!G39+Целинная!G39+Чербинская!G39+Шамбалыг!G39+Ээрбекская!G39/11</f>
        <v>495.8</v>
      </c>
      <c r="H39" s="15">
        <f>'СОШ №1 пгт Каа-Хем'!H39+'СОШ №2 пгт Каа-Хем'!H39+'Баян-Кол'!H39+'Кара-Хаак'!H39+Сукпак!H39+'Терлиг-Хая'!H39+'Усть-Элегест'!H39+Целинная!H39+Чербинская!H39+Шамбалыг!H39+Ээрбекская!H39/11</f>
        <v>0</v>
      </c>
      <c r="I39" s="27">
        <f t="shared" si="3"/>
        <v>463</v>
      </c>
      <c r="J39" s="18">
        <v>85.7</v>
      </c>
      <c r="K39" s="23">
        <f>'СОШ №1 пгт Каа-Хем'!K39+'СОШ №2 пгт Каа-Хем'!K39+'Баян-Кол'!K39+'Кара-Хаак'!K39+Сукпак!K39+'Терлиг-Хая'!K39+'Усть-Элегест'!K39+Целинная!K39+Чербинская!K39+Шамбалыг!K39+Ээрбекская!K39/11</f>
        <v>763.80000000000007</v>
      </c>
      <c r="L39" s="15">
        <f>'СОШ №1 пгт Каа-Хем'!L39+'СОШ №2 пгт Каа-Хем'!L39+'Баян-Кол'!L39+'Кара-Хаак'!L39+Сукпак!L39+'Терлиг-Хая'!L39+'Усть-Элегест'!L39+Целинная!L39+Чербинская!L39+Шамбалыг!L39+Ээрбекская!L39/11</f>
        <v>0</v>
      </c>
      <c r="M39" s="9"/>
      <c r="N39" s="18">
        <v>3.3</v>
      </c>
      <c r="O39" s="28">
        <f>'СОШ №1 пгт Каа-Хем'!O39+'СОШ №2 пгт Каа-Хем'!O39+'Баян-Кол'!O39+'Кара-Хаак'!O39+Сукпак!O39+'Терлиг-Хая'!O39+'Усть-Элегест'!O39+Целинная!O39+Чербинская!O39+Шамбалыг!O39+Ээрбекская!O39/11</f>
        <v>29.418181818181818</v>
      </c>
      <c r="P39" s="18">
        <f>'СОШ №1 пгт Каа-Хем'!P39+'СОШ №2 пгт Каа-Хем'!P39+'Баян-Кол'!P39+'Кара-Хаак'!P39+Сукпак!P39+'Терлиг-Хая'!P39+'Усть-Элегест'!P39+Целинная!P39+Чербинская!P39+Шамбалыг!P39+Ээрбекская!P39/11</f>
        <v>0</v>
      </c>
      <c r="Q39" s="9"/>
      <c r="R39" s="41" t="s">
        <v>106</v>
      </c>
      <c r="S39" s="40" t="s">
        <v>107</v>
      </c>
      <c r="T39" s="4"/>
    </row>
    <row r="40" spans="1:20" ht="15.75" customHeight="1" x14ac:dyDescent="0.25">
      <c r="A40" s="72"/>
      <c r="B40" s="13" t="s">
        <v>13</v>
      </c>
      <c r="C40" s="12">
        <v>53</v>
      </c>
      <c r="D40" s="21">
        <v>87</v>
      </c>
      <c r="E40" s="12">
        <f>'СОШ №1 пгт Каа-Хем'!E40+'СОШ №2 пгт Каа-Хем'!E40+'Баян-Кол'!E40+'Кара-Хаак'!E40+Сукпак!E40+'Терлиг-Хая'!E40+'Усть-Элегест'!E40+Целинная!E40+Чербинская!E40+Шамбалыг!E40+Ээрбекская!E40</f>
        <v>0</v>
      </c>
      <c r="F40" s="18">
        <v>37.700000000000003</v>
      </c>
      <c r="G40" s="23">
        <v>43.6</v>
      </c>
      <c r="H40" s="15">
        <f>'СОШ №1 пгт Каа-Хем'!H40+'СОШ №2 пгт Каа-Хем'!H40+'Баян-Кол'!H40+'Кара-Хаак'!H40+Сукпак!H40+'Терлиг-Хая'!H40+'Усть-Элегест'!H40+Целинная!H40+Чербинская!H40+Шамбалыг!H40+Ээрбекская!H40/11</f>
        <v>0</v>
      </c>
      <c r="I40" s="27">
        <f t="shared" si="3"/>
        <v>5.8999999999999986</v>
      </c>
      <c r="J40" s="18">
        <v>87</v>
      </c>
      <c r="K40" s="23">
        <v>94</v>
      </c>
      <c r="L40" s="15">
        <f>'СОШ №1 пгт Каа-Хем'!L40+'СОШ №2 пгт Каа-Хем'!L40+'Баян-Кол'!L40+'Кара-Хаак'!L40+Сукпак!L40+'Терлиг-Хая'!L40+'Усть-Элегест'!L40+Целинная!L40+Чербинская!L40+Шамбалыг!L40+Ээрбекская!L40/11</f>
        <v>0</v>
      </c>
      <c r="M40" s="9"/>
      <c r="N40" s="18">
        <v>3.2</v>
      </c>
      <c r="O40" s="28">
        <v>3.4</v>
      </c>
      <c r="P40" s="18">
        <f>'СОШ №1 пгт Каа-Хем'!P40+'СОШ №2 пгт Каа-Хем'!P40+'Баян-Кол'!P40+'Кара-Хаак'!P40+Сукпак!P40+'Терлиг-Хая'!P40+'Усть-Элегест'!P40+Целинная!P40+Чербинская!P40+Шамбалыг!P40+Ээрбекская!P40/11</f>
        <v>0</v>
      </c>
      <c r="Q40" s="9"/>
      <c r="R40" s="41" t="s">
        <v>108</v>
      </c>
      <c r="S40" s="40" t="s">
        <v>109</v>
      </c>
      <c r="T40" s="4"/>
    </row>
    <row r="41" spans="1:20" ht="15.75" customHeight="1" x14ac:dyDescent="0.25">
      <c r="A41" s="72"/>
      <c r="B41" s="13" t="s">
        <v>10</v>
      </c>
      <c r="C41" s="12">
        <f>'СОШ №1 пгт Каа-Хем'!C41+'СОШ №2 пгт Каа-Хем'!C41+'Баян-Кол'!C41+'Кара-Хаак'!C41+Сукпак!C41+'Терлиг-Хая'!C41+'Усть-Элегест'!C41+Целинная!C41+Чербинская!C41+Шамбалыг!C41+Ээрбекская!C41</f>
        <v>68</v>
      </c>
      <c r="D41" s="21">
        <v>58</v>
      </c>
      <c r="E41" s="12">
        <f>'СОШ №1 пгт Каа-Хем'!E41+'СОШ №2 пгт Каа-Хем'!E41+'Баян-Кол'!E41+'Кара-Хаак'!E41+Сукпак!E41+'Терлиг-Хая'!E41+'Усть-Элегест'!E41+Целинная!E41+Чербинская!E41+Шамбалыг!E41+Ээрбекская!E41</f>
        <v>0</v>
      </c>
      <c r="F41" s="18">
        <v>42.6</v>
      </c>
      <c r="G41" s="23">
        <v>67</v>
      </c>
      <c r="H41" s="15">
        <f>'СОШ №1 пгт Каа-Хем'!H41+'СОШ №2 пгт Каа-Хем'!H41+'Баян-Кол'!H41+'Кара-Хаак'!H41+Сукпак!H41+'Терлиг-Хая'!H41+'Усть-Элегест'!H41+Целинная!H41+Чербинская!H41+Шамбалыг!H41+Ээрбекская!H41/11</f>
        <v>0</v>
      </c>
      <c r="I41" s="27">
        <f t="shared" si="3"/>
        <v>24.4</v>
      </c>
      <c r="J41" s="18">
        <v>94</v>
      </c>
      <c r="K41" s="23">
        <v>96.6</v>
      </c>
      <c r="L41" s="15">
        <f>'СОШ №1 пгт Каа-Хем'!L41+'СОШ №2 пгт Каа-Хем'!L41+'Баян-Кол'!L41+'Кара-Хаак'!L41+Сукпак!L41+'Терлиг-Хая'!L41+'Усть-Элегест'!L41+Целинная!L41+Чербинская!L41+Шамбалыг!L41+Ээрбекская!L41/11</f>
        <v>0</v>
      </c>
      <c r="M41" s="9"/>
      <c r="N41" s="18">
        <v>3.4</v>
      </c>
      <c r="O41" s="28">
        <v>3.8</v>
      </c>
      <c r="P41" s="18">
        <f>'СОШ №1 пгт Каа-Хем'!P41+'СОШ №2 пгт Каа-Хем'!P41+'Баян-Кол'!P41+'Кара-Хаак'!P41+Сукпак!P41+'Терлиг-Хая'!P41+'Усть-Элегест'!P41+Целинная!P41+Чербинская!P41+Шамбалыг!P41+Ээрбекская!P41/11</f>
        <v>0</v>
      </c>
      <c r="Q41" s="9"/>
      <c r="R41" s="41" t="s">
        <v>110</v>
      </c>
      <c r="S41" s="40" t="s">
        <v>111</v>
      </c>
      <c r="T41" s="4"/>
    </row>
    <row r="42" spans="1:20" ht="15.75" customHeight="1" x14ac:dyDescent="0.25">
      <c r="A42" s="72"/>
      <c r="B42" s="13" t="s">
        <v>21</v>
      </c>
      <c r="C42" s="12">
        <f>'СОШ №1 пгт Каа-Хем'!C42+'СОШ №2 пгт Каа-Хем'!C42+'Баян-Кол'!C42+'Кара-Хаак'!C42+Сукпак!C42+'Терлиг-Хая'!C42+'Усть-Элегест'!C42+Целинная!C42+Чербинская!C42+Шамбалыг!C42+Ээрбекская!C42</f>
        <v>0</v>
      </c>
      <c r="D42" s="21">
        <f>'СОШ №1 пгт Каа-Хем'!D42+'СОШ №2 пгт Каа-Хем'!D42+'Баян-Кол'!D42+'Кара-Хаак'!D42+Сукпак!D42+'Терлиг-Хая'!D42+'Усть-Элегест'!D42+Целинная!D42+Чербинская!D42+Шамбалыг!D42+Ээрбекская!D42</f>
        <v>0</v>
      </c>
      <c r="E42" s="12">
        <f>'СОШ №1 пгт Каа-Хем'!E42+'СОШ №2 пгт Каа-Хем'!E42+'Баян-Кол'!E42+'Кара-Хаак'!E42+Сукпак!E42+'Терлиг-Хая'!E42+'Усть-Элегест'!E42+Целинная!E42+Чербинская!E42+Шамбалыг!E42+Ээрбекская!E42</f>
        <v>0</v>
      </c>
      <c r="F42" s="18">
        <f>'СОШ №1 пгт Каа-Хем'!F42+'СОШ №2 пгт Каа-Хем'!F42+'Баян-Кол'!F42+'Кара-Хаак'!F42+Сукпак!F42+'Терлиг-Хая'!F42+'Усть-Элегест'!F42+Целинная!F42+Чербинская!F42+Шамбалыг!F42+Ээрбекская!F42/11</f>
        <v>0</v>
      </c>
      <c r="G42" s="23">
        <f>'СОШ №1 пгт Каа-Хем'!G42+'СОШ №2 пгт Каа-Хем'!G42+'Баян-Кол'!G42+'Кара-Хаак'!G42+Сукпак!G42+'Терлиг-Хая'!G42+'Усть-Элегест'!G42+Целинная!G42+Чербинская!G42+Шамбалыг!G42+Ээрбекская!G42/11</f>
        <v>0</v>
      </c>
      <c r="H42" s="15">
        <f>'СОШ №1 пгт Каа-Хем'!H42+'СОШ №2 пгт Каа-Хем'!H42+'Баян-Кол'!H42+'Кара-Хаак'!H42+Сукпак!H42+'Терлиг-Хая'!H42+'Усть-Элегест'!H42+Целинная!H42+Чербинская!H42+Шамбалыг!H42+Ээрбекская!H42/11</f>
        <v>0</v>
      </c>
      <c r="I42" s="27">
        <f t="shared" si="3"/>
        <v>0</v>
      </c>
      <c r="J42" s="18">
        <f>'СОШ №1 пгт Каа-Хем'!J42+'СОШ №2 пгт Каа-Хем'!J42+'Баян-Кол'!J42+'Кара-Хаак'!J42+Сукпак!J42+'Терлиг-Хая'!J42+'Усть-Элегест'!J42+Целинная!J42+Чербинская!J42+Шамбалыг!J42+Ээрбекская!J42/11</f>
        <v>0</v>
      </c>
      <c r="K42" s="23">
        <f>'СОШ №1 пгт Каа-Хем'!K42+'СОШ №2 пгт Каа-Хем'!K42+'Баян-Кол'!K42+'Кара-Хаак'!K42+Сукпак!K42+'Терлиг-Хая'!K42+'Усть-Элегест'!K42+Целинная!K42+Чербинская!K42+Шамбалыг!K42+Ээрбекская!K42/11</f>
        <v>0</v>
      </c>
      <c r="L42" s="15">
        <f>'СОШ №1 пгт Каа-Хем'!L42+'СОШ №2 пгт Каа-Хем'!L42+'Баян-Кол'!L42+'Кара-Хаак'!L42+Сукпак!L42+'Терлиг-Хая'!L42+'Усть-Элегест'!L42+Целинная!L42+Чербинская!L42+Шамбалыг!L42+Ээрбекская!L42/11</f>
        <v>0</v>
      </c>
      <c r="M42" s="9">
        <f t="shared" si="1"/>
        <v>0</v>
      </c>
      <c r="N42" s="18">
        <f>'СОШ №1 пгт Каа-Хем'!N42+'СОШ №2 пгт Каа-Хем'!N42+'Баян-Кол'!N42+'Кара-Хаак'!N42+Сукпак!N42+'Терлиг-Хая'!N42+'Усть-Элегест'!N42+Целинная!N42+Чербинская!N42+Шамбалыг!N42+Ээрбекская!N42/11</f>
        <v>0</v>
      </c>
      <c r="O42" s="28">
        <f>'СОШ №1 пгт Каа-Хем'!O42+'СОШ №2 пгт Каа-Хем'!O42+'Баян-Кол'!O42+'Кара-Хаак'!O42+Сукпак!O42+'Терлиг-Хая'!O42+'Усть-Элегест'!O42+Целинная!O42+Чербинская!O42+Шамбалыг!O42+Ээрбекская!O42/11</f>
        <v>0</v>
      </c>
      <c r="P42" s="18">
        <f>'СОШ №1 пгт Каа-Хем'!P42+'СОШ №2 пгт Каа-Хем'!P42+'Баян-Кол'!P42+'Кара-Хаак'!P42+Сукпак!P42+'Терлиг-Хая'!P42+'Усть-Элегест'!P42+Целинная!P42+Чербинская!P42+Шамбалыг!P42+Ээрбекская!P42/11</f>
        <v>0</v>
      </c>
      <c r="Q42" s="9"/>
      <c r="R42" s="41"/>
      <c r="S42" s="40"/>
      <c r="T42" s="4"/>
    </row>
    <row r="43" spans="1:20" ht="17.25" customHeight="1" x14ac:dyDescent="0.25">
      <c r="A43" s="72"/>
      <c r="B43" s="13" t="s">
        <v>22</v>
      </c>
      <c r="C43" s="12">
        <v>5</v>
      </c>
      <c r="D43" s="21">
        <v>54</v>
      </c>
      <c r="E43" s="12" t="e">
        <f>'СОШ №1 пгт Каа-Хем'!E43+'СОШ №2 пгт Каа-Хем'!E43+'Баян-Кол'!E43+'Кара-Хаак'!E43+Сукпак!E43+'Терлиг-Хая'!#REF!+'Усть-Элегест'!E43+Целинная!E43+Чербинская!E43+Шамбалыг!E43+Ээрбекская!E43</f>
        <v>#REF!</v>
      </c>
      <c r="F43" s="18">
        <v>40</v>
      </c>
      <c r="G43" s="23">
        <v>44.5</v>
      </c>
      <c r="H43" s="15" t="e">
        <f>'СОШ №1 пгт Каа-Хем'!H43+'СОШ №2 пгт Каа-Хем'!H43+'Баян-Кол'!H43+'Кара-Хаак'!H43+Сукпак!H43+'Терлиг-Хая'!#REF!+'Усть-Элегест'!H43+Целинная!H43+Чербинская!H43+Шамбалыг!H43+Ээрбекская!H43/11</f>
        <v>#REF!</v>
      </c>
      <c r="I43" s="27">
        <f t="shared" si="3"/>
        <v>4.5</v>
      </c>
      <c r="J43" s="18">
        <v>100</v>
      </c>
      <c r="K43" s="23">
        <v>88.9</v>
      </c>
      <c r="L43" s="15" t="e">
        <f>'СОШ №1 пгт Каа-Хем'!L43+'СОШ №2 пгт Каа-Хем'!L43+'Баян-Кол'!L43+'Кара-Хаак'!L43+Сукпак!L43+'Терлиг-Хая'!#REF!+'Усть-Элегест'!L43+Целинная!L43+Чербинская!L43+Шамбалыг!L43+Ээрбекская!L43/11</f>
        <v>#REF!</v>
      </c>
      <c r="M43" s="9" t="e">
        <f t="shared" si="1"/>
        <v>#REF!</v>
      </c>
      <c r="N43" s="18">
        <v>3.4</v>
      </c>
      <c r="O43" s="28">
        <v>3.5</v>
      </c>
      <c r="P43" s="18">
        <f>'СОШ №1 пгт Каа-Хем'!P43+'СОШ №2 пгт Каа-Хем'!P43+'Баян-Кол'!P43+'Кара-Хаак'!P43+Сукпак!P43+'Терлиг-Хая'!P43+'Усть-Элегест'!P43+Целинная!P43+Чербинская!P43+Шамбалыг!P43+Ээрбекская!P43/11</f>
        <v>0</v>
      </c>
      <c r="Q43" s="8">
        <f>O43-N43</f>
        <v>0.10000000000000009</v>
      </c>
      <c r="R43" s="41"/>
      <c r="S43" s="40" t="s">
        <v>86</v>
      </c>
      <c r="T43" s="4"/>
    </row>
    <row r="44" spans="1:20" ht="17.25" customHeight="1" x14ac:dyDescent="0.25">
      <c r="A44" s="72"/>
      <c r="B44" s="13" t="s">
        <v>23</v>
      </c>
      <c r="C44" s="12">
        <v>57</v>
      </c>
      <c r="D44" s="21">
        <v>74</v>
      </c>
      <c r="E44" s="12">
        <f>'СОШ №1 пгт Каа-Хем'!E44+'СОШ №2 пгт Каа-Хем'!E44+'Баян-Кол'!E44+'Кара-Хаак'!E44+Сукпак!E44+'Терлиг-Хая'!E43+'Усть-Элегест'!E44+Целинная!E44+Чербинская!E44+Шамбалыг!E44+Ээрбекская!E44</f>
        <v>0</v>
      </c>
      <c r="F44" s="18">
        <v>55</v>
      </c>
      <c r="G44" s="23">
        <v>55.4</v>
      </c>
      <c r="H44" s="15">
        <f>'СОШ №1 пгт Каа-Хем'!H44+'СОШ №2 пгт Каа-Хем'!H44+'Баян-Кол'!H44+'Кара-Хаак'!H44+Сукпак!H44+'Терлиг-Хая'!H43+'Усть-Элегест'!H44+Целинная!H44+Чербинская!H44+Шамбалыг!H44+Ээрбекская!H44/11</f>
        <v>0</v>
      </c>
      <c r="I44" s="27">
        <f t="shared" si="3"/>
        <v>0.39999999999999858</v>
      </c>
      <c r="J44" s="18">
        <v>90</v>
      </c>
      <c r="K44" s="23">
        <v>94.6</v>
      </c>
      <c r="L44" s="15">
        <f>'СОШ №1 пгт Каа-Хем'!L44+'СОШ №2 пгт Каа-Хем'!L44+'Баян-Кол'!L44+'Кара-Хаак'!L44+Сукпак!L44+'Терлиг-Хая'!L43+'Усть-Элегест'!L44+Целинная!L44+Чербинская!L44+Шамбалыг!L44+Ээрбекская!L44/11</f>
        <v>0</v>
      </c>
      <c r="M44" s="9">
        <f t="shared" si="1"/>
        <v>-94.6</v>
      </c>
      <c r="N44" s="18">
        <v>3.8</v>
      </c>
      <c r="O44" s="28">
        <v>3.6</v>
      </c>
      <c r="P44" s="18">
        <f>'СОШ №1 пгт Каа-Хем'!P44+'СОШ №2 пгт Каа-Хем'!P44+'Баян-Кол'!P44+'Кара-Хаак'!P44+Сукпак!P44+'Терлиг-Хая'!P44+'Усть-Элегест'!P44+Целинная!P44+Чербинская!P44+Шамбалыг!P44+Ээрбекская!P44/11</f>
        <v>0</v>
      </c>
      <c r="Q44" s="8">
        <f t="shared" ref="Q44:Q47" si="4">O44-N44</f>
        <v>-0.19999999999999973</v>
      </c>
      <c r="R44" s="41" t="s">
        <v>124</v>
      </c>
      <c r="S44" s="42" t="s">
        <v>123</v>
      </c>
      <c r="T44" s="4"/>
    </row>
    <row r="45" spans="1:20" ht="17.25" customHeight="1" x14ac:dyDescent="0.25">
      <c r="A45" s="72"/>
      <c r="B45" s="13" t="s">
        <v>24</v>
      </c>
      <c r="C45" s="12">
        <f>'СОШ №1 пгт Каа-Хем'!C45+'СОШ №2 пгт Каа-Хем'!C45+'Баян-Кол'!C45+'Кара-Хаак'!C45+Сукпак!C45+'Терлиг-Хая'!C45+'Усть-Элегест'!C45+Целинная!C45+Чербинская!C45+Шамбалыг!C45+Ээрбекская!C45</f>
        <v>0</v>
      </c>
      <c r="D45" s="21">
        <f>'СОШ №1 пгт Каа-Хем'!D45+'СОШ №2 пгт Каа-Хем'!D45+'Баян-Кол'!D45+'Кара-Хаак'!D45+Сукпак!D45+'Терлиг-Хая'!D44+'Усть-Элегест'!D45+Целинная!D45+Чербинская!D45+Шамбалыг!D45+Ээрбекская!D45</f>
        <v>1</v>
      </c>
      <c r="E45" s="12">
        <f>'СОШ №1 пгт Каа-Хем'!E45+'СОШ №2 пгт Каа-Хем'!E45+'Баян-Кол'!E45+'Кара-Хаак'!E45+Сукпак!E45+'Терлиг-Хая'!E44+'Усть-Элегест'!E45+Целинная!E45+Чербинская!E45+Шамбалыг!E45+Ээрбекская!E45</f>
        <v>0</v>
      </c>
      <c r="F45" s="18">
        <f>'СОШ №1 пгт Каа-Хем'!F45+'СОШ №2 пгт Каа-Хем'!F45+'Баян-Кол'!F45+'Кара-Хаак'!F45+Сукпак!F45+'Терлиг-Хая'!F44+'Усть-Элегест'!F45+Целинная!F45+Чербинская!F45+Шамбалыг!F45+Ээрбекская!F45/11</f>
        <v>0</v>
      </c>
      <c r="G45" s="23">
        <f>'СОШ №1 пгт Каа-Хем'!G45+'СОШ №2 пгт Каа-Хем'!G45+'Баян-Кол'!G45+'Кара-Хаак'!G45+Сукпак!G45+'Терлиг-Хая'!G44+'Усть-Элегест'!G45+Целинная!G45+Чербинская!G45+Шамбалыг!G45+Ээрбекская!G45/11</f>
        <v>0</v>
      </c>
      <c r="H45" s="15">
        <f>'СОШ №1 пгт Каа-Хем'!H45+'СОШ №2 пгт Каа-Хем'!H45+'Баян-Кол'!H45+'Кара-Хаак'!H45+Сукпак!H45+'Терлиг-Хая'!H44+'Усть-Элегест'!H45+Целинная!H45+Чербинская!H45+Шамбалыг!H45+Ээрбекская!H45/11</f>
        <v>0</v>
      </c>
      <c r="I45" s="27">
        <f t="shared" si="3"/>
        <v>0</v>
      </c>
      <c r="J45" s="18">
        <f>'СОШ №1 пгт Каа-Хем'!J45+'СОШ №2 пгт Каа-Хем'!J45+'Баян-Кол'!J45+'Кара-Хаак'!J45+Сукпак!J45+'Терлиг-Хая'!J44+'Усть-Элегест'!J45+Целинная!J45+Чербинская!J45+Шамбалыг!J45+Ээрбекская!J45/11</f>
        <v>0</v>
      </c>
      <c r="K45" s="23">
        <f>'СОШ №1 пгт Каа-Хем'!K45+'СОШ №2 пгт Каа-Хем'!K45+'Баян-Кол'!K45+'Кара-Хаак'!K45+Сукпак!K45+'Терлиг-Хая'!K44+'Усть-Элегест'!K45+Целинная!K45+Чербинская!K45+Шамбалыг!K45+Ээрбекская!K45/11</f>
        <v>100</v>
      </c>
      <c r="L45" s="15">
        <f>'СОШ №1 пгт Каа-Хем'!L45+'СОШ №2 пгт Каа-Хем'!L45+'Баян-Кол'!L45+'Кара-Хаак'!L45+Сукпак!L45+'Терлиг-Хая'!L44+'Усть-Элегест'!L45+Целинная!L45+Чербинская!L45+Шамбалыг!L45+Ээрбекская!L45/11</f>
        <v>0</v>
      </c>
      <c r="M45" s="9">
        <f t="shared" si="1"/>
        <v>-100</v>
      </c>
      <c r="N45" s="18">
        <f>'СОШ №1 пгт Каа-Хем'!N45+'СОШ №2 пгт Каа-Хем'!N45+'Баян-Кол'!N45+'Кара-Хаак'!N45+Сукпак!N45+'Терлиг-Хая'!N44+'Усть-Элегест'!N45+Целинная!N45+Чербинская!N45+Шамбалыг!N45+Ээрбекская!N45/11</f>
        <v>0</v>
      </c>
      <c r="O45" s="28">
        <f>'СОШ №1 пгт Каа-Хем'!O45+'СОШ №2 пгт Каа-Хем'!O45+'Баян-Кол'!O45+'Кара-Хаак'!O45+Сукпак!O45+'Терлиг-Хая'!O44+'Усть-Элегест'!O45+Целинная!O45+Чербинская!O45+Шамбалыг!O45+Ээрбекская!O45/11</f>
        <v>3</v>
      </c>
      <c r="P45" s="18">
        <f>'СОШ №1 пгт Каа-Хем'!P45+'СОШ №2 пгт Каа-Хем'!P45+'Баян-Кол'!P45+'Кара-Хаак'!P45+Сукпак!P45+'Терлиг-Хая'!P45+'Усть-Элегест'!P45+Целинная!P45+Чербинская!P45+Шамбалыг!P45+Ээрбекская!P45/11</f>
        <v>0</v>
      </c>
      <c r="Q45" s="8">
        <f t="shared" si="4"/>
        <v>3</v>
      </c>
      <c r="R45" s="43"/>
      <c r="S45" s="44"/>
      <c r="T45" s="4"/>
    </row>
    <row r="46" spans="1:20" ht="17.25" customHeight="1" x14ac:dyDescent="0.25">
      <c r="A46" s="72"/>
      <c r="B46" s="13" t="s">
        <v>25</v>
      </c>
      <c r="C46" s="12">
        <f>'СОШ №1 пгт Каа-Хем'!C46+'СОШ №2 пгт Каа-Хем'!C46+'Баян-Кол'!C46+'Кара-Хаак'!C46+Сукпак!C46+'Терлиг-Хая'!C46+'Усть-Элегест'!C46+Целинная!C46+Чербинская!C46+Шамбалыг!C46+Ээрбекская!C46</f>
        <v>0</v>
      </c>
      <c r="D46" s="21">
        <f>'СОШ №1 пгт Каа-Хем'!D46+'СОШ №2 пгт Каа-Хем'!D46+'Баян-Кол'!D46+'Кара-Хаак'!D46+Сукпак!D46+'Терлиг-Хая'!D46+'Усть-Элегест'!D46+Целинная!D46+Чербинская!D46+Шамбалыг!D46+Ээрбекская!D46</f>
        <v>0</v>
      </c>
      <c r="E46" s="12">
        <f>'СОШ №1 пгт Каа-Хем'!E46+'СОШ №2 пгт Каа-Хем'!E46+'Баян-Кол'!E46+'Кара-Хаак'!E46+Сукпак!E46+'Терлиг-Хая'!E46+'Усть-Элегест'!E46+Целинная!E46+Чербинская!E46+Шамбалыг!E46+Ээрбекская!E46</f>
        <v>0</v>
      </c>
      <c r="F46" s="18">
        <f>'СОШ №1 пгт Каа-Хем'!F46+'СОШ №2 пгт Каа-Хем'!F46+'Баян-Кол'!F46+'Кара-Хаак'!F46+Сукпак!F46+'Терлиг-Хая'!F46+'Усть-Элегест'!F46+Целинная!F46+Чербинская!F46+Шамбалыг!F46+Ээрбекская!F46/11</f>
        <v>0</v>
      </c>
      <c r="G46" s="23">
        <f>'СОШ №1 пгт Каа-Хем'!G46+'СОШ №2 пгт Каа-Хем'!G46+'Баян-Кол'!G46+'Кара-Хаак'!G46+Сукпак!G46+'Терлиг-Хая'!G46+'Усть-Элегест'!G46+Целинная!G46+Чербинская!G46+Шамбалыг!G46+Ээрбекская!G46/11</f>
        <v>0</v>
      </c>
      <c r="H46" s="15">
        <f>'СОШ №1 пгт Каа-Хем'!H46+'СОШ №2 пгт Каа-Хем'!H46+'Баян-Кол'!H46+'Кара-Хаак'!H46+Сукпак!H46+'Терлиг-Хая'!H46+'Усть-Элегест'!H46+Целинная!H46+Чербинская!H46+Шамбалыг!H46+Ээрбекская!H46/11</f>
        <v>0</v>
      </c>
      <c r="I46" s="27">
        <f t="shared" si="3"/>
        <v>0</v>
      </c>
      <c r="J46" s="18">
        <f>'СОШ №1 пгт Каа-Хем'!J46+'СОШ №2 пгт Каа-Хем'!J46+'Баян-Кол'!J46+'Кара-Хаак'!J46+Сукпак!J46+'Терлиг-Хая'!J46+'Усть-Элегест'!J46+Целинная!J46+Чербинская!J46+Шамбалыг!J46+Ээрбекская!J46/11</f>
        <v>0</v>
      </c>
      <c r="K46" s="23">
        <f>'СОШ №1 пгт Каа-Хем'!K46+'СОШ №2 пгт Каа-Хем'!K46+'Баян-Кол'!K46+'Кара-Хаак'!K46+Сукпак!K46+'Терлиг-Хая'!K46+'Усть-Элегест'!K46+Целинная!K46+Чербинская!K46+Шамбалыг!K46+Ээрбекская!K46/11</f>
        <v>0</v>
      </c>
      <c r="L46" s="15">
        <f>'СОШ №1 пгт Каа-Хем'!L46+'СОШ №2 пгт Каа-Хем'!L46+'Баян-Кол'!L46+'Кара-Хаак'!L46+Сукпак!L46+'Терлиг-Хая'!L46+'Усть-Элегест'!L46+Целинная!L46+Чербинская!L46+Шамбалыг!L46+Ээрбекская!L46/11</f>
        <v>0</v>
      </c>
      <c r="M46" s="9">
        <f t="shared" si="1"/>
        <v>0</v>
      </c>
      <c r="N46" s="18">
        <f>'СОШ №1 пгт Каа-Хем'!N46+'СОШ №2 пгт Каа-Хем'!N46+'Баян-Кол'!N46+'Кара-Хаак'!N46+Сукпак!N46+'Терлиг-Хая'!N46+'Усть-Элегест'!N46+Целинная!N46+Чербинская!N46+Шамбалыг!N46+Ээрбекская!N46/11</f>
        <v>0</v>
      </c>
      <c r="O46" s="28">
        <f>'СОШ №1 пгт Каа-Хем'!O46+'СОШ №2 пгт Каа-Хем'!O46+'Баян-Кол'!O46+'Кара-Хаак'!O46+Сукпак!O46+'Терлиг-Хая'!O46+'Усть-Элегест'!O46+Целинная!O46+Чербинская!O46+Шамбалыг!O46+Ээрбекская!O46/11</f>
        <v>0</v>
      </c>
      <c r="P46" s="18">
        <f>'СОШ №1 пгт Каа-Хем'!P46+'СОШ №2 пгт Каа-Хем'!P46+'Баян-Кол'!P46+'Кара-Хаак'!P46+Сукпак!P46+'Терлиг-Хая'!P46+'Усть-Элегест'!P46+Целинная!P46+Чербинская!P46+Шамбалыг!P46+Ээрбекская!P46/11</f>
        <v>0</v>
      </c>
      <c r="Q46" s="8">
        <f t="shared" si="4"/>
        <v>0</v>
      </c>
      <c r="R46" s="43"/>
      <c r="S46" s="44"/>
      <c r="T46" s="4"/>
    </row>
    <row r="47" spans="1:20" ht="17.25" customHeight="1" x14ac:dyDescent="0.25">
      <c r="A47" s="72"/>
      <c r="B47" s="13" t="s">
        <v>26</v>
      </c>
      <c r="C47" s="12">
        <f>'СОШ №1 пгт Каа-Хем'!C47+'СОШ №2 пгт Каа-Хем'!C47+'Баян-Кол'!C47+'Кара-Хаак'!C47+Сукпак!C47+'Терлиг-Хая'!C47+'Усть-Элегест'!C47+Целинная!C47+Чербинская!C47+Шамбалыг!C47+Ээрбекская!C47</f>
        <v>0</v>
      </c>
      <c r="D47" s="21">
        <f>'СОШ №1 пгт Каа-Хем'!D47+'СОШ №2 пгт Каа-Хем'!D47+'Баян-Кол'!D47+'Кара-Хаак'!D47+Сукпак!D47+'Терлиг-Хая'!D47+'Усть-Элегест'!D47+Целинная!D47+Чербинская!D47+Шамбалыг!D47+Ээрбекская!D47</f>
        <v>0</v>
      </c>
      <c r="E47" s="12">
        <f>'СОШ №1 пгт Каа-Хем'!E47+'СОШ №2 пгт Каа-Хем'!E47+'Баян-Кол'!E47+'Кара-Хаак'!E47+Сукпак!E47+'Терлиг-Хая'!E47+'Усть-Элегест'!E47+Целинная!E47+Чербинская!E47+Шамбалыг!E47+Ээрбекская!E47</f>
        <v>0</v>
      </c>
      <c r="F47" s="18">
        <f>'СОШ №1 пгт Каа-Хем'!F47+'СОШ №2 пгт Каа-Хем'!F47+'Баян-Кол'!F47+'Кара-Хаак'!F47+Сукпак!F47+'Терлиг-Хая'!F47+'Усть-Элегест'!F47+Целинная!F47+Чербинская!F47+Шамбалыг!F47+Ээрбекская!F47/11</f>
        <v>0</v>
      </c>
      <c r="G47" s="23">
        <f>'СОШ №1 пгт Каа-Хем'!G47+'СОШ №2 пгт Каа-Хем'!G47+'Баян-Кол'!G47+'Кара-Хаак'!G47+Сукпак!G47+'Терлиг-Хая'!G47+'Усть-Элегест'!G47+Целинная!G47+Чербинская!G47+Шамбалыг!G47+Ээрбекская!G47/11</f>
        <v>0</v>
      </c>
      <c r="H47" s="15">
        <f>'СОШ №1 пгт Каа-Хем'!H47+'СОШ №2 пгт Каа-Хем'!H47+'Баян-Кол'!H47+'Кара-Хаак'!H47+Сукпак!H47+'Терлиг-Хая'!H47+'Усть-Элегест'!H47+Целинная!H47+Чербинская!H47+Шамбалыг!H47+Ээрбекская!H47/11</f>
        <v>0</v>
      </c>
      <c r="I47" s="27">
        <f t="shared" si="3"/>
        <v>0</v>
      </c>
      <c r="J47" s="18">
        <f>'СОШ №1 пгт Каа-Хем'!J47+'СОШ №2 пгт Каа-Хем'!J47+'Баян-Кол'!J47+'Кара-Хаак'!J47+Сукпак!J47+'Терлиг-Хая'!J47+'Усть-Элегест'!J47+Целинная!J47+Чербинская!J47+Шамбалыг!J47+Ээрбекская!J47/11</f>
        <v>0</v>
      </c>
      <c r="K47" s="23">
        <f>'СОШ №1 пгт Каа-Хем'!K47+'СОШ №2 пгт Каа-Хем'!K47+'Баян-Кол'!K47+'Кара-Хаак'!K47+Сукпак!K47+'Терлиг-Хая'!K47+'Усть-Элегест'!K47+Целинная!K47+Чербинская!K47+Шамбалыг!K47+Ээрбекская!K47/11</f>
        <v>0</v>
      </c>
      <c r="L47" s="15">
        <f>'СОШ №1 пгт Каа-Хем'!L47+'СОШ №2 пгт Каа-Хем'!L47+'Баян-Кол'!L47+'Кара-Хаак'!L47+Сукпак!L47+'Терлиг-Хая'!L47+'Усть-Элегест'!L47+Целинная!L47+Чербинская!L47+Шамбалыг!L47+Ээрбекская!L47/11</f>
        <v>0</v>
      </c>
      <c r="M47" s="9">
        <f t="shared" si="1"/>
        <v>0</v>
      </c>
      <c r="N47" s="18">
        <f>'СОШ №1 пгт Каа-Хем'!N47+'СОШ №2 пгт Каа-Хем'!N47+'Баян-Кол'!N47+'Кара-Хаак'!N47+Сукпак!N47+'Терлиг-Хая'!N47+'Усть-Элегест'!N47+Целинная!N47+Чербинская!N47+Шамбалыг!N47+Ээрбекская!N47/11</f>
        <v>0</v>
      </c>
      <c r="O47" s="28">
        <f>'СОШ №1 пгт Каа-Хем'!O47+'СОШ №2 пгт Каа-Хем'!O47+'Баян-Кол'!O47+'Кара-Хаак'!O47+Сукпак!O47+'Терлиг-Хая'!O47+'Усть-Элегест'!O47+Целинная!O47+Чербинская!O47+Шамбалыг!O47+Ээрбекская!O47/11</f>
        <v>0</v>
      </c>
      <c r="P47" s="18">
        <f>'СОШ №1 пгт Каа-Хем'!P47+'СОШ №2 пгт Каа-Хем'!P47+'Баян-Кол'!P47+'Кара-Хаак'!P47+Сукпак!P47+'Терлиг-Хая'!P47+'Усть-Элегест'!P47+Целинная!P47+Чербинская!P47+Шамбалыг!P47+Ээрбекская!P47/11</f>
        <v>0</v>
      </c>
      <c r="Q47" s="8">
        <f t="shared" si="4"/>
        <v>0</v>
      </c>
      <c r="R47" s="43"/>
      <c r="S47" s="44"/>
      <c r="T47" s="4"/>
    </row>
    <row r="49" spans="1:17" x14ac:dyDescent="0.25">
      <c r="A49" s="74" t="s">
        <v>33</v>
      </c>
      <c r="B49" s="74"/>
      <c r="C49" s="74"/>
      <c r="D49" s="74"/>
      <c r="E49" s="74"/>
      <c r="F49" s="74"/>
      <c r="G49" s="74"/>
      <c r="H49" s="74"/>
      <c r="I49" s="74"/>
      <c r="J49" s="74"/>
      <c r="K49" s="74"/>
      <c r="L49" s="74"/>
      <c r="M49" s="74"/>
      <c r="N49" s="74"/>
      <c r="O49" s="74"/>
      <c r="P49" s="74"/>
      <c r="Q49" s="74"/>
    </row>
  </sheetData>
  <mergeCells count="15">
    <mergeCell ref="A37:A47"/>
    <mergeCell ref="C3:E3"/>
    <mergeCell ref="F3:I3"/>
    <mergeCell ref="J3:M3"/>
    <mergeCell ref="A49:Q49"/>
    <mergeCell ref="A28:A35"/>
    <mergeCell ref="A12:A17"/>
    <mergeCell ref="R3:T3"/>
    <mergeCell ref="A1:Q2"/>
    <mergeCell ref="A18:A27"/>
    <mergeCell ref="N3:Q3"/>
    <mergeCell ref="A3:A4"/>
    <mergeCell ref="B3:B4"/>
    <mergeCell ref="A5:A7"/>
    <mergeCell ref="A8:A11"/>
  </mergeCells>
  <pageMargins left="0.70866141732283472" right="0.70866141732283472" top="0.74803149606299213" bottom="0.74803149606299213" header="0.31496062992125984" footer="0.31496062992125984"/>
  <pageSetup paperSize="9" scale="6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workbookViewId="0">
      <pane xSplit="1" ySplit="4" topLeftCell="B8" activePane="bottomRight" state="frozen"/>
      <selection pane="topRight" activeCell="B1" sqref="B1"/>
      <selection pane="bottomLeft" activeCell="A5" sqref="A5"/>
      <selection pane="bottomRight" sqref="A1:Q2"/>
    </sheetView>
  </sheetViews>
  <sheetFormatPr defaultRowHeight="15" x14ac:dyDescent="0.25"/>
  <cols>
    <col min="1" max="1" width="21.28515625" customWidth="1"/>
    <col min="2" max="2" width="19.140625" style="14" customWidth="1"/>
    <col min="3" max="3" width="9.140625" style="14"/>
    <col min="4" max="4" width="9.140625" style="48"/>
    <col min="5" max="6" width="9.140625" style="14"/>
    <col min="7" max="7" width="9.140625" style="48"/>
    <col min="8" max="8" width="9.140625" style="14"/>
    <col min="10" max="10" width="9.140625" style="14"/>
    <col min="11" max="11" width="9.140625" style="48"/>
    <col min="12" max="12" width="9.140625" style="14"/>
    <col min="14" max="14" width="9.140625" style="14"/>
    <col min="15" max="15" width="9.140625" style="48"/>
    <col min="16" max="16" width="9.140625" style="14"/>
    <col min="18" max="18" width="62.85546875" hidden="1" customWidth="1"/>
    <col min="19" max="19" width="46.140625" hidden="1" customWidth="1"/>
    <col min="20" max="20" width="30" hidden="1" customWidth="1"/>
  </cols>
  <sheetData>
    <row r="1" spans="1:20" ht="15" customHeight="1" x14ac:dyDescent="0.25">
      <c r="A1" s="58" t="s">
        <v>133</v>
      </c>
      <c r="B1" s="58"/>
      <c r="C1" s="58"/>
      <c r="D1" s="58"/>
      <c r="E1" s="58"/>
      <c r="F1" s="58"/>
      <c r="G1" s="58"/>
      <c r="H1" s="58"/>
      <c r="I1" s="58"/>
      <c r="J1" s="58"/>
      <c r="K1" s="58"/>
      <c r="L1" s="58"/>
      <c r="M1" s="58"/>
      <c r="N1" s="58"/>
      <c r="O1" s="58"/>
      <c r="P1" s="58"/>
      <c r="Q1" s="58"/>
    </row>
    <row r="2" spans="1:20" ht="12.75" customHeight="1" x14ac:dyDescent="0.25">
      <c r="A2" s="59"/>
      <c r="B2" s="59"/>
      <c r="C2" s="59"/>
      <c r="D2" s="59"/>
      <c r="E2" s="59"/>
      <c r="F2" s="59"/>
      <c r="G2" s="59"/>
      <c r="H2" s="59"/>
      <c r="I2" s="59"/>
      <c r="J2" s="59"/>
      <c r="K2" s="59"/>
      <c r="L2" s="59"/>
      <c r="M2" s="59"/>
      <c r="N2" s="59"/>
      <c r="O2" s="59"/>
      <c r="P2" s="59"/>
      <c r="Q2" s="59"/>
    </row>
    <row r="3" spans="1:20" ht="26.25" customHeight="1" x14ac:dyDescent="0.25">
      <c r="A3" s="64" t="s">
        <v>0</v>
      </c>
      <c r="B3" s="66" t="s">
        <v>1</v>
      </c>
      <c r="C3" s="73" t="s">
        <v>2</v>
      </c>
      <c r="D3" s="73"/>
      <c r="E3" s="73"/>
      <c r="F3" s="63" t="s">
        <v>3</v>
      </c>
      <c r="G3" s="63"/>
      <c r="H3" s="63"/>
      <c r="I3" s="63"/>
      <c r="J3" s="63" t="s">
        <v>4</v>
      </c>
      <c r="K3" s="63"/>
      <c r="L3" s="63"/>
      <c r="M3" s="63"/>
      <c r="N3" s="63" t="s">
        <v>27</v>
      </c>
      <c r="O3" s="63"/>
      <c r="P3" s="63"/>
      <c r="Q3" s="63"/>
      <c r="R3" s="55" t="s">
        <v>35</v>
      </c>
      <c r="S3" s="56"/>
      <c r="T3" s="57"/>
    </row>
    <row r="4" spans="1:20" ht="15.75" customHeight="1" x14ac:dyDescent="0.25">
      <c r="A4" s="65"/>
      <c r="B4" s="67"/>
      <c r="C4" s="10">
        <v>2018</v>
      </c>
      <c r="D4" s="46">
        <v>2019</v>
      </c>
      <c r="E4" s="45">
        <v>2020</v>
      </c>
      <c r="F4" s="45">
        <v>2018</v>
      </c>
      <c r="G4" s="46">
        <v>2019</v>
      </c>
      <c r="H4" s="45">
        <v>2020</v>
      </c>
      <c r="I4" s="5" t="s">
        <v>5</v>
      </c>
      <c r="J4" s="45">
        <v>2018</v>
      </c>
      <c r="K4" s="46">
        <v>2019</v>
      </c>
      <c r="L4" s="45">
        <v>2020</v>
      </c>
      <c r="M4" s="1" t="s">
        <v>5</v>
      </c>
      <c r="N4" s="45">
        <v>2018</v>
      </c>
      <c r="O4" s="46">
        <v>2019</v>
      </c>
      <c r="P4" s="45">
        <v>2020</v>
      </c>
      <c r="Q4" s="1" t="s">
        <v>5</v>
      </c>
      <c r="R4" s="6">
        <v>2018</v>
      </c>
      <c r="S4" s="6">
        <v>2019</v>
      </c>
      <c r="T4" s="6">
        <v>2020</v>
      </c>
    </row>
    <row r="5" spans="1:20" ht="33.75" customHeight="1" x14ac:dyDescent="0.25">
      <c r="A5" s="68" t="s">
        <v>28</v>
      </c>
      <c r="B5" s="11" t="s">
        <v>6</v>
      </c>
      <c r="C5" s="12">
        <v>18</v>
      </c>
      <c r="D5" s="47">
        <v>13</v>
      </c>
      <c r="E5" s="12">
        <v>28</v>
      </c>
      <c r="F5" s="12">
        <v>33</v>
      </c>
      <c r="G5" s="47">
        <v>38.6</v>
      </c>
      <c r="H5" s="12">
        <v>35</v>
      </c>
      <c r="I5" s="8"/>
      <c r="J5" s="12">
        <v>88.9</v>
      </c>
      <c r="K5" s="47">
        <v>92.4</v>
      </c>
      <c r="L5" s="12">
        <v>85</v>
      </c>
      <c r="M5" s="8"/>
      <c r="N5" s="12">
        <v>3.2</v>
      </c>
      <c r="O5" s="47">
        <v>3.4</v>
      </c>
      <c r="P5" s="12">
        <v>3.2</v>
      </c>
      <c r="Q5" s="8"/>
      <c r="R5" s="7" t="s">
        <v>34</v>
      </c>
      <c r="S5" s="7" t="s">
        <v>34</v>
      </c>
      <c r="T5" s="7" t="s">
        <v>34</v>
      </c>
    </row>
    <row r="6" spans="1:20" ht="15.75" customHeight="1" x14ac:dyDescent="0.25">
      <c r="A6" s="69"/>
      <c r="B6" s="11" t="s">
        <v>7</v>
      </c>
      <c r="C6" s="12">
        <v>19</v>
      </c>
      <c r="D6" s="47">
        <v>14</v>
      </c>
      <c r="E6" s="12">
        <v>26</v>
      </c>
      <c r="F6" s="12">
        <v>47.3</v>
      </c>
      <c r="G6" s="47">
        <v>50</v>
      </c>
      <c r="H6" s="12">
        <v>50</v>
      </c>
      <c r="I6" s="8"/>
      <c r="J6" s="12">
        <v>95</v>
      </c>
      <c r="K6" s="47">
        <v>92.9</v>
      </c>
      <c r="L6" s="12">
        <v>96</v>
      </c>
      <c r="M6" s="8"/>
      <c r="N6" s="12">
        <v>3.5</v>
      </c>
      <c r="O6" s="47">
        <v>3.5</v>
      </c>
      <c r="P6" s="12">
        <v>3.5</v>
      </c>
      <c r="Q6" s="8"/>
      <c r="R6" s="4"/>
      <c r="S6" s="4"/>
      <c r="T6" s="4"/>
    </row>
    <row r="7" spans="1:20" ht="15.75" customHeight="1" x14ac:dyDescent="0.25">
      <c r="A7" s="69"/>
      <c r="B7" s="11" t="s">
        <v>8</v>
      </c>
      <c r="C7" s="12">
        <v>18</v>
      </c>
      <c r="D7" s="47">
        <v>14</v>
      </c>
      <c r="E7" s="12">
        <v>26</v>
      </c>
      <c r="F7" s="12">
        <v>22.2</v>
      </c>
      <c r="G7" s="47">
        <v>50</v>
      </c>
      <c r="H7" s="12">
        <v>35</v>
      </c>
      <c r="I7" s="8"/>
      <c r="J7" s="12">
        <v>94</v>
      </c>
      <c r="K7" s="47">
        <v>85.7</v>
      </c>
      <c r="L7" s="12">
        <v>92</v>
      </c>
      <c r="M7" s="8"/>
      <c r="N7" s="12">
        <v>3.2</v>
      </c>
      <c r="O7" s="47">
        <v>3.4</v>
      </c>
      <c r="P7" s="12">
        <v>3.3</v>
      </c>
      <c r="Q7" s="8"/>
      <c r="R7" s="4"/>
      <c r="S7" s="4"/>
      <c r="T7" s="4"/>
    </row>
    <row r="8" spans="1:20" ht="15.75" customHeight="1" x14ac:dyDescent="0.25">
      <c r="A8" s="68" t="s">
        <v>29</v>
      </c>
      <c r="B8" s="11" t="s">
        <v>6</v>
      </c>
      <c r="C8" s="12">
        <v>15</v>
      </c>
      <c r="D8" s="47">
        <v>15</v>
      </c>
      <c r="E8" s="12">
        <v>15</v>
      </c>
      <c r="F8" s="12">
        <v>26.7</v>
      </c>
      <c r="G8" s="47">
        <v>40</v>
      </c>
      <c r="H8" s="12">
        <v>33</v>
      </c>
      <c r="I8" s="8"/>
      <c r="J8" s="12">
        <v>80</v>
      </c>
      <c r="K8" s="47">
        <v>86.7</v>
      </c>
      <c r="L8" s="12">
        <v>100</v>
      </c>
      <c r="M8" s="8"/>
      <c r="N8" s="12">
        <v>3.1</v>
      </c>
      <c r="O8" s="47">
        <v>3.3</v>
      </c>
      <c r="P8" s="12">
        <v>3.1</v>
      </c>
      <c r="Q8" s="8"/>
      <c r="R8" s="4"/>
      <c r="S8" s="4"/>
      <c r="T8" s="4"/>
    </row>
    <row r="9" spans="1:20" ht="15.75" customHeight="1" x14ac:dyDescent="0.25">
      <c r="A9" s="69"/>
      <c r="B9" s="11" t="s">
        <v>7</v>
      </c>
      <c r="C9" s="12">
        <v>15</v>
      </c>
      <c r="D9" s="47">
        <v>15</v>
      </c>
      <c r="E9" s="12">
        <v>13</v>
      </c>
      <c r="F9" s="12">
        <v>13</v>
      </c>
      <c r="G9" s="47">
        <v>53</v>
      </c>
      <c r="H9" s="12">
        <v>38</v>
      </c>
      <c r="I9" s="8"/>
      <c r="J9" s="12">
        <v>87</v>
      </c>
      <c r="K9" s="47">
        <v>93</v>
      </c>
      <c r="L9" s="12">
        <v>77</v>
      </c>
      <c r="M9" s="8"/>
      <c r="N9" s="12">
        <v>3</v>
      </c>
      <c r="O9" s="47">
        <v>3.3</v>
      </c>
      <c r="P9" s="12">
        <v>3.2</v>
      </c>
      <c r="Q9" s="8"/>
      <c r="R9" s="4"/>
      <c r="S9" s="4"/>
      <c r="T9" s="4"/>
    </row>
    <row r="10" spans="1:20" ht="15.75" customHeight="1" x14ac:dyDescent="0.25">
      <c r="A10" s="69"/>
      <c r="B10" s="11" t="s">
        <v>9</v>
      </c>
      <c r="C10" s="12">
        <v>15</v>
      </c>
      <c r="D10" s="47">
        <v>16</v>
      </c>
      <c r="E10" s="12">
        <v>15</v>
      </c>
      <c r="F10" s="12">
        <v>53</v>
      </c>
      <c r="G10" s="47">
        <v>37.4</v>
      </c>
      <c r="H10" s="12">
        <v>33</v>
      </c>
      <c r="I10" s="8"/>
      <c r="J10" s="12">
        <v>100</v>
      </c>
      <c r="K10" s="47">
        <v>93.6</v>
      </c>
      <c r="L10" s="12">
        <v>100</v>
      </c>
      <c r="M10" s="8"/>
      <c r="N10" s="12">
        <v>3.7</v>
      </c>
      <c r="O10" s="47">
        <v>3.4</v>
      </c>
      <c r="P10" s="12">
        <v>3.4</v>
      </c>
      <c r="Q10" s="8"/>
      <c r="R10" s="4"/>
      <c r="S10" s="4"/>
      <c r="T10" s="4"/>
    </row>
    <row r="11" spans="1:20" ht="15.75" customHeight="1" x14ac:dyDescent="0.25">
      <c r="A11" s="69"/>
      <c r="B11" s="11" t="s">
        <v>10</v>
      </c>
      <c r="C11" s="12">
        <v>15</v>
      </c>
      <c r="D11" s="47">
        <v>16</v>
      </c>
      <c r="E11" s="12">
        <v>15</v>
      </c>
      <c r="F11" s="12">
        <v>40</v>
      </c>
      <c r="G11" s="47">
        <v>68.8</v>
      </c>
      <c r="H11" s="12">
        <v>33</v>
      </c>
      <c r="I11" s="8"/>
      <c r="J11" s="12">
        <v>100</v>
      </c>
      <c r="K11" s="47">
        <v>100</v>
      </c>
      <c r="L11" s="12">
        <v>100</v>
      </c>
      <c r="M11" s="8"/>
      <c r="N11" s="12">
        <v>3.5</v>
      </c>
      <c r="O11" s="47">
        <v>3.9</v>
      </c>
      <c r="P11" s="12">
        <v>3.3</v>
      </c>
      <c r="Q11" s="8"/>
      <c r="R11" s="4"/>
      <c r="S11" s="4"/>
      <c r="T11" s="4"/>
    </row>
    <row r="12" spans="1:20" ht="15.75" customHeight="1" x14ac:dyDescent="0.25">
      <c r="A12" s="68" t="s">
        <v>30</v>
      </c>
      <c r="B12" s="11" t="s">
        <v>6</v>
      </c>
      <c r="C12" s="12">
        <v>18</v>
      </c>
      <c r="D12" s="47">
        <v>18</v>
      </c>
      <c r="E12" s="12">
        <v>18</v>
      </c>
      <c r="F12" s="12">
        <v>44</v>
      </c>
      <c r="G12" s="47">
        <v>33</v>
      </c>
      <c r="H12" s="12">
        <v>28</v>
      </c>
      <c r="I12" s="8"/>
      <c r="J12" s="12">
        <v>100</v>
      </c>
      <c r="K12" s="47">
        <v>88.9</v>
      </c>
      <c r="L12" s="12">
        <v>89</v>
      </c>
      <c r="M12" s="8"/>
      <c r="N12" s="12">
        <v>3.4</v>
      </c>
      <c r="O12" s="47">
        <v>3.2</v>
      </c>
      <c r="P12" s="12">
        <v>3.2</v>
      </c>
      <c r="Q12" s="8"/>
      <c r="R12" s="4"/>
      <c r="S12" s="4"/>
      <c r="T12" s="4"/>
    </row>
    <row r="13" spans="1:20" ht="15.75" customHeight="1" x14ac:dyDescent="0.25">
      <c r="A13" s="69"/>
      <c r="B13" s="11" t="s">
        <v>7</v>
      </c>
      <c r="C13" s="12">
        <v>19</v>
      </c>
      <c r="D13" s="47">
        <v>16</v>
      </c>
      <c r="E13" s="12">
        <v>17</v>
      </c>
      <c r="F13" s="12">
        <v>2.2999999999999998</v>
      </c>
      <c r="G13" s="47">
        <v>37.5</v>
      </c>
      <c r="H13" s="12">
        <v>47</v>
      </c>
      <c r="I13" s="8"/>
      <c r="J13" s="12">
        <v>50</v>
      </c>
      <c r="K13" s="47">
        <v>87.5</v>
      </c>
      <c r="L13" s="12">
        <v>94</v>
      </c>
      <c r="M13" s="8"/>
      <c r="N13" s="12">
        <v>3</v>
      </c>
      <c r="O13" s="47">
        <v>3.3</v>
      </c>
      <c r="P13" s="12">
        <v>3.6</v>
      </c>
      <c r="Q13" s="8"/>
      <c r="R13" s="4"/>
      <c r="S13" s="4"/>
      <c r="T13" s="4"/>
    </row>
    <row r="14" spans="1:20" ht="15.75" customHeight="1" x14ac:dyDescent="0.25">
      <c r="A14" s="69"/>
      <c r="B14" s="11" t="s">
        <v>10</v>
      </c>
      <c r="C14" s="12">
        <v>19</v>
      </c>
      <c r="D14" s="47">
        <v>18</v>
      </c>
      <c r="E14" s="12">
        <v>16</v>
      </c>
      <c r="F14" s="12">
        <v>73.7</v>
      </c>
      <c r="G14" s="47">
        <v>44</v>
      </c>
      <c r="H14" s="12">
        <v>25</v>
      </c>
      <c r="I14" s="8"/>
      <c r="J14" s="12">
        <v>100</v>
      </c>
      <c r="K14" s="47">
        <v>100</v>
      </c>
      <c r="L14" s="12">
        <v>94</v>
      </c>
      <c r="M14" s="8"/>
      <c r="N14" s="12">
        <v>4.0999999999999996</v>
      </c>
      <c r="O14" s="47">
        <v>3.6</v>
      </c>
      <c r="P14" s="12">
        <v>3.2</v>
      </c>
      <c r="Q14" s="8"/>
      <c r="R14" s="4"/>
      <c r="S14" s="4"/>
      <c r="T14" s="4"/>
    </row>
    <row r="15" spans="1:20" ht="15.75" customHeight="1" x14ac:dyDescent="0.25">
      <c r="A15" s="69"/>
      <c r="B15" s="11" t="s">
        <v>11</v>
      </c>
      <c r="C15" s="12">
        <v>20</v>
      </c>
      <c r="D15" s="47">
        <v>17</v>
      </c>
      <c r="E15" s="12">
        <v>17</v>
      </c>
      <c r="F15" s="12">
        <v>15</v>
      </c>
      <c r="G15" s="47">
        <v>23.5</v>
      </c>
      <c r="H15" s="12">
        <v>53</v>
      </c>
      <c r="I15" s="8"/>
      <c r="J15" s="12">
        <v>100</v>
      </c>
      <c r="K15" s="47">
        <v>100</v>
      </c>
      <c r="L15" s="12">
        <v>100</v>
      </c>
      <c r="M15" s="8"/>
      <c r="N15" s="12">
        <v>3.2</v>
      </c>
      <c r="O15" s="47">
        <v>3.2</v>
      </c>
      <c r="P15" s="12">
        <v>3.5</v>
      </c>
      <c r="Q15" s="8"/>
      <c r="R15" s="4"/>
      <c r="S15" s="4"/>
      <c r="T15" s="4"/>
    </row>
    <row r="16" spans="1:20" ht="15.75" customHeight="1" x14ac:dyDescent="0.25">
      <c r="A16" s="69"/>
      <c r="B16" s="11" t="s">
        <v>12</v>
      </c>
      <c r="C16" s="12">
        <v>19</v>
      </c>
      <c r="D16" s="47">
        <v>16</v>
      </c>
      <c r="E16" s="12">
        <v>17</v>
      </c>
      <c r="F16" s="12">
        <v>63</v>
      </c>
      <c r="G16" s="47">
        <v>12.5</v>
      </c>
      <c r="H16" s="12">
        <v>12</v>
      </c>
      <c r="I16" s="8"/>
      <c r="J16" s="12">
        <v>100</v>
      </c>
      <c r="K16" s="47">
        <v>81</v>
      </c>
      <c r="L16" s="12">
        <v>88</v>
      </c>
      <c r="M16" s="8"/>
      <c r="N16" s="12">
        <v>3.8</v>
      </c>
      <c r="O16" s="47">
        <v>2.9</v>
      </c>
      <c r="P16" s="12">
        <v>3</v>
      </c>
      <c r="Q16" s="8"/>
      <c r="R16" s="4"/>
      <c r="S16" s="4"/>
      <c r="T16" s="4"/>
    </row>
    <row r="17" spans="1:20" ht="15.75" customHeight="1" x14ac:dyDescent="0.25">
      <c r="A17" s="75"/>
      <c r="B17" s="11" t="s">
        <v>9</v>
      </c>
      <c r="C17" s="12">
        <v>19</v>
      </c>
      <c r="D17" s="47">
        <v>17</v>
      </c>
      <c r="E17" s="12">
        <v>15</v>
      </c>
      <c r="F17" s="12">
        <v>73.7</v>
      </c>
      <c r="G17" s="47">
        <v>29</v>
      </c>
      <c r="H17" s="12">
        <v>33</v>
      </c>
      <c r="I17" s="8"/>
      <c r="J17" s="12">
        <v>100</v>
      </c>
      <c r="K17" s="47">
        <v>100</v>
      </c>
      <c r="L17" s="12">
        <v>93</v>
      </c>
      <c r="M17" s="8"/>
      <c r="N17" s="12">
        <v>4.0999999999999996</v>
      </c>
      <c r="O17" s="47">
        <v>3.4</v>
      </c>
      <c r="P17" s="12">
        <v>3.3</v>
      </c>
      <c r="Q17" s="8"/>
      <c r="R17" s="4"/>
      <c r="S17" s="4"/>
      <c r="T17" s="4"/>
    </row>
    <row r="18" spans="1:20" ht="15.75" customHeight="1" x14ac:dyDescent="0.25">
      <c r="A18" s="60" t="s">
        <v>31</v>
      </c>
      <c r="B18" s="11" t="s">
        <v>6</v>
      </c>
      <c r="C18" s="12"/>
      <c r="D18" s="47">
        <v>18</v>
      </c>
      <c r="E18" s="12">
        <v>16</v>
      </c>
      <c r="F18" s="12"/>
      <c r="G18" s="47">
        <v>33.4</v>
      </c>
      <c r="H18" s="12">
        <v>33</v>
      </c>
      <c r="I18" s="8"/>
      <c r="J18" s="12"/>
      <c r="K18" s="47">
        <v>94.5</v>
      </c>
      <c r="L18" s="12">
        <v>87</v>
      </c>
      <c r="M18" s="8"/>
      <c r="N18" s="12"/>
      <c r="O18" s="47">
        <v>3.3</v>
      </c>
      <c r="P18" s="12">
        <v>3.2</v>
      </c>
      <c r="Q18" s="8"/>
      <c r="R18" s="4"/>
      <c r="S18" s="4"/>
      <c r="T18" s="4"/>
    </row>
    <row r="19" spans="1:20" ht="15.75" customHeight="1" x14ac:dyDescent="0.25">
      <c r="A19" s="61"/>
      <c r="B19" s="11" t="s">
        <v>7</v>
      </c>
      <c r="C19" s="12"/>
      <c r="D19" s="47">
        <v>20</v>
      </c>
      <c r="E19" s="12">
        <v>16</v>
      </c>
      <c r="F19" s="12"/>
      <c r="G19" s="47">
        <v>25</v>
      </c>
      <c r="H19" s="12">
        <v>42</v>
      </c>
      <c r="I19" s="8"/>
      <c r="J19" s="12"/>
      <c r="K19" s="47">
        <v>90</v>
      </c>
      <c r="L19" s="12">
        <v>100</v>
      </c>
      <c r="M19" s="8"/>
      <c r="N19" s="12"/>
      <c r="O19" s="47">
        <v>2.8</v>
      </c>
      <c r="P19" s="12">
        <v>3.4</v>
      </c>
      <c r="Q19" s="8"/>
      <c r="R19" s="4"/>
      <c r="S19" s="4"/>
      <c r="T19" s="4"/>
    </row>
    <row r="20" spans="1:20" ht="15.75" customHeight="1" x14ac:dyDescent="0.25">
      <c r="A20" s="61"/>
      <c r="B20" s="13" t="s">
        <v>13</v>
      </c>
      <c r="C20" s="12"/>
      <c r="D20" s="50">
        <v>19</v>
      </c>
      <c r="E20" s="35">
        <v>14</v>
      </c>
      <c r="F20" s="35"/>
      <c r="G20" s="50">
        <v>26</v>
      </c>
      <c r="H20" s="35">
        <v>21</v>
      </c>
      <c r="I20" s="51"/>
      <c r="J20" s="35"/>
      <c r="K20" s="50">
        <v>94.7</v>
      </c>
      <c r="L20" s="35">
        <v>100</v>
      </c>
      <c r="M20" s="51"/>
      <c r="N20" s="35"/>
      <c r="O20" s="50">
        <v>3.2</v>
      </c>
      <c r="P20" s="12">
        <v>3.2</v>
      </c>
      <c r="Q20" s="8"/>
      <c r="R20" s="4"/>
      <c r="S20" s="4"/>
      <c r="T20" s="4"/>
    </row>
    <row r="21" spans="1:20" ht="15.75" customHeight="1" x14ac:dyDescent="0.25">
      <c r="A21" s="61"/>
      <c r="B21" s="13" t="s">
        <v>11</v>
      </c>
      <c r="C21" s="12"/>
      <c r="D21" s="47">
        <v>20</v>
      </c>
      <c r="E21" s="12">
        <v>17</v>
      </c>
      <c r="F21" s="12"/>
      <c r="G21" s="47">
        <v>30</v>
      </c>
      <c r="H21" s="12">
        <v>53</v>
      </c>
      <c r="I21" s="8"/>
      <c r="J21" s="12"/>
      <c r="K21" s="47">
        <v>90</v>
      </c>
      <c r="L21" s="12">
        <v>100</v>
      </c>
      <c r="M21" s="8"/>
      <c r="N21" s="12"/>
      <c r="O21" s="47">
        <v>3.2</v>
      </c>
      <c r="P21" s="12">
        <v>3.2</v>
      </c>
      <c r="Q21" s="8"/>
      <c r="R21" s="4"/>
      <c r="S21" s="4"/>
      <c r="T21" s="4"/>
    </row>
    <row r="22" spans="1:20" ht="15.75" customHeight="1" x14ac:dyDescent="0.25">
      <c r="A22" s="61"/>
      <c r="B22" s="13" t="s">
        <v>10</v>
      </c>
      <c r="C22" s="12"/>
      <c r="D22" s="47">
        <v>19</v>
      </c>
      <c r="E22" s="12">
        <v>1</v>
      </c>
      <c r="F22" s="12"/>
      <c r="G22" s="47">
        <v>63</v>
      </c>
      <c r="H22" s="12">
        <v>29</v>
      </c>
      <c r="I22" s="8"/>
      <c r="J22" s="12"/>
      <c r="K22" s="47">
        <v>100</v>
      </c>
      <c r="L22" s="12">
        <v>93</v>
      </c>
      <c r="M22" s="8"/>
      <c r="N22" s="12"/>
      <c r="O22" s="47">
        <v>2.8</v>
      </c>
      <c r="P22" s="12">
        <v>3.2</v>
      </c>
      <c r="Q22" s="8"/>
      <c r="R22" s="4"/>
      <c r="S22" s="4"/>
      <c r="T22" s="4"/>
    </row>
    <row r="23" spans="1:20" ht="15.75" customHeight="1" x14ac:dyDescent="0.25">
      <c r="A23" s="61"/>
      <c r="B23" s="13" t="s">
        <v>9</v>
      </c>
      <c r="C23" s="12"/>
      <c r="D23" s="47">
        <v>21</v>
      </c>
      <c r="E23" s="12">
        <v>15</v>
      </c>
      <c r="F23" s="12"/>
      <c r="G23" s="47">
        <v>47.6</v>
      </c>
      <c r="H23" s="12">
        <v>27</v>
      </c>
      <c r="I23" s="8"/>
      <c r="J23" s="12"/>
      <c r="K23" s="47">
        <v>100</v>
      </c>
      <c r="L23" s="12">
        <v>100</v>
      </c>
      <c r="M23" s="8"/>
      <c r="N23" s="12"/>
      <c r="O23" s="47">
        <v>3.6</v>
      </c>
      <c r="P23" s="12">
        <v>3.3</v>
      </c>
      <c r="Q23" s="8"/>
      <c r="R23" s="4"/>
      <c r="S23" s="4"/>
      <c r="T23" s="4"/>
    </row>
    <row r="24" spans="1:20" ht="15.75" customHeight="1" x14ac:dyDescent="0.25">
      <c r="A24" s="61"/>
      <c r="B24" s="11" t="s">
        <v>12</v>
      </c>
      <c r="C24" s="12"/>
      <c r="D24" s="47">
        <v>17</v>
      </c>
      <c r="E24" s="12">
        <v>15</v>
      </c>
      <c r="F24" s="12"/>
      <c r="G24" s="47">
        <v>29.4</v>
      </c>
      <c r="H24" s="12">
        <v>33</v>
      </c>
      <c r="I24" s="8"/>
      <c r="J24" s="12"/>
      <c r="K24" s="47">
        <v>100</v>
      </c>
      <c r="L24" s="12">
        <v>93</v>
      </c>
      <c r="M24" s="8"/>
      <c r="N24" s="12"/>
      <c r="O24" s="47">
        <v>3.4</v>
      </c>
      <c r="P24" s="12">
        <v>3.3</v>
      </c>
      <c r="Q24" s="8"/>
      <c r="R24" s="4"/>
      <c r="S24" s="4"/>
      <c r="T24" s="4"/>
    </row>
    <row r="25" spans="1:20" ht="15.75" customHeight="1" x14ac:dyDescent="0.25">
      <c r="A25" s="61"/>
      <c r="B25" s="13" t="s">
        <v>14</v>
      </c>
      <c r="C25" s="12"/>
      <c r="D25" s="47">
        <v>1</v>
      </c>
      <c r="E25" s="12">
        <v>6</v>
      </c>
      <c r="F25" s="12"/>
      <c r="G25" s="47">
        <v>0</v>
      </c>
      <c r="H25" s="12">
        <v>0</v>
      </c>
      <c r="I25" s="8"/>
      <c r="J25" s="12"/>
      <c r="K25" s="47">
        <v>100</v>
      </c>
      <c r="L25" s="12">
        <v>63</v>
      </c>
      <c r="M25" s="8"/>
      <c r="N25" s="12"/>
      <c r="O25" s="47">
        <v>3</v>
      </c>
      <c r="P25" s="12">
        <v>2.6</v>
      </c>
      <c r="Q25" s="8"/>
      <c r="R25" s="4"/>
      <c r="S25" s="4"/>
      <c r="T25" s="4"/>
    </row>
    <row r="26" spans="1:20" ht="15.75" customHeight="1" x14ac:dyDescent="0.25">
      <c r="A26" s="61"/>
      <c r="B26" s="13" t="s">
        <v>15</v>
      </c>
      <c r="C26" s="12"/>
      <c r="D26" s="47"/>
      <c r="E26" s="12"/>
      <c r="F26" s="12"/>
      <c r="G26" s="47"/>
      <c r="H26" s="12"/>
      <c r="I26" s="8"/>
      <c r="J26" s="12"/>
      <c r="K26" s="47"/>
      <c r="L26" s="12"/>
      <c r="M26" s="8"/>
      <c r="N26" s="12"/>
      <c r="O26" s="47"/>
      <c r="P26" s="12"/>
      <c r="Q26" s="8"/>
      <c r="R26" s="4"/>
      <c r="S26" s="4"/>
      <c r="T26" s="4"/>
    </row>
    <row r="27" spans="1:20" ht="15.75" customHeight="1" x14ac:dyDescent="0.25">
      <c r="A27" s="62"/>
      <c r="B27" s="13" t="s">
        <v>16</v>
      </c>
      <c r="C27" s="12"/>
      <c r="D27" s="47"/>
      <c r="E27" s="12"/>
      <c r="F27" s="12"/>
      <c r="G27" s="47"/>
      <c r="H27" s="12"/>
      <c r="I27" s="8"/>
      <c r="J27" s="12"/>
      <c r="K27" s="47"/>
      <c r="L27" s="12"/>
      <c r="M27" s="8"/>
      <c r="N27" s="12"/>
      <c r="O27" s="47"/>
      <c r="P27" s="12"/>
      <c r="Q27" s="8"/>
      <c r="R27" s="4"/>
      <c r="S27" s="4"/>
      <c r="T27" s="4"/>
    </row>
    <row r="28" spans="1:20" ht="15.75" customHeight="1" x14ac:dyDescent="0.25">
      <c r="A28" s="60" t="s">
        <v>32</v>
      </c>
      <c r="B28" s="11" t="s">
        <v>6</v>
      </c>
      <c r="C28" s="12"/>
      <c r="D28" s="47"/>
      <c r="E28" s="12">
        <v>17</v>
      </c>
      <c r="F28" s="12"/>
      <c r="G28" s="47"/>
      <c r="H28" s="12">
        <v>35</v>
      </c>
      <c r="I28" s="8"/>
      <c r="J28" s="12"/>
      <c r="K28" s="47"/>
      <c r="L28" s="12">
        <v>58</v>
      </c>
      <c r="M28" s="8"/>
      <c r="N28" s="12"/>
      <c r="O28" s="47"/>
      <c r="P28" s="12">
        <v>2.9</v>
      </c>
      <c r="Q28" s="8"/>
      <c r="R28" s="4"/>
      <c r="S28" s="4"/>
      <c r="T28" s="4"/>
    </row>
    <row r="29" spans="1:20" ht="15.75" customHeight="1" x14ac:dyDescent="0.25">
      <c r="A29" s="61"/>
      <c r="B29" s="11" t="s">
        <v>7</v>
      </c>
      <c r="C29" s="12"/>
      <c r="D29" s="47"/>
      <c r="E29" s="12">
        <v>19</v>
      </c>
      <c r="F29" s="12"/>
      <c r="G29" s="47"/>
      <c r="H29" s="12">
        <v>36</v>
      </c>
      <c r="I29" s="8"/>
      <c r="J29" s="12"/>
      <c r="K29" s="47"/>
      <c r="L29" s="12">
        <v>89</v>
      </c>
      <c r="M29" s="8"/>
      <c r="N29" s="12"/>
      <c r="O29" s="47"/>
      <c r="P29" s="12">
        <v>3.3</v>
      </c>
      <c r="Q29" s="8"/>
      <c r="R29" s="4"/>
      <c r="S29" s="4"/>
      <c r="T29" s="4"/>
    </row>
    <row r="30" spans="1:20" ht="15.75" customHeight="1" x14ac:dyDescent="0.25">
      <c r="A30" s="61"/>
      <c r="B30" s="13" t="s">
        <v>9</v>
      </c>
      <c r="C30" s="12"/>
      <c r="D30" s="47"/>
      <c r="E30" s="12">
        <v>16</v>
      </c>
      <c r="F30" s="12"/>
      <c r="G30" s="47"/>
      <c r="H30" s="12">
        <v>43</v>
      </c>
      <c r="I30" s="8"/>
      <c r="J30" s="12"/>
      <c r="K30" s="47"/>
      <c r="L30" s="12">
        <v>93</v>
      </c>
      <c r="M30" s="8"/>
      <c r="N30" s="12"/>
      <c r="O30" s="47"/>
      <c r="P30" s="12">
        <v>3.4</v>
      </c>
      <c r="Q30" s="8"/>
      <c r="R30" s="4"/>
      <c r="S30" s="4"/>
      <c r="T30" s="4"/>
    </row>
    <row r="31" spans="1:20" ht="15.75" customHeight="1" x14ac:dyDescent="0.25">
      <c r="A31" s="61"/>
      <c r="B31" s="13" t="s">
        <v>10</v>
      </c>
      <c r="C31" s="12"/>
      <c r="D31" s="47"/>
      <c r="E31" s="12">
        <v>19</v>
      </c>
      <c r="F31" s="12"/>
      <c r="G31" s="47"/>
      <c r="H31" s="12">
        <v>36</v>
      </c>
      <c r="I31" s="8"/>
      <c r="J31" s="12"/>
      <c r="K31" s="47"/>
      <c r="L31" s="12">
        <v>84</v>
      </c>
      <c r="M31" s="8"/>
      <c r="N31" s="12"/>
      <c r="O31" s="47"/>
      <c r="P31" s="12">
        <v>3.2</v>
      </c>
      <c r="Q31" s="8"/>
      <c r="R31" s="4"/>
      <c r="S31" s="4"/>
      <c r="T31" s="4"/>
    </row>
    <row r="32" spans="1:20" ht="15.75" customHeight="1" x14ac:dyDescent="0.25">
      <c r="A32" s="61"/>
      <c r="B32" s="11" t="s">
        <v>12</v>
      </c>
      <c r="C32" s="12"/>
      <c r="D32" s="47"/>
      <c r="E32" s="12">
        <v>13</v>
      </c>
      <c r="F32" s="12"/>
      <c r="G32" s="47"/>
      <c r="H32" s="12">
        <v>89</v>
      </c>
      <c r="I32" s="8"/>
      <c r="J32" s="12"/>
      <c r="K32" s="47"/>
      <c r="L32" s="12">
        <v>100</v>
      </c>
      <c r="M32" s="8"/>
      <c r="N32" s="12"/>
      <c r="O32" s="47"/>
      <c r="P32" s="12">
        <v>3.5</v>
      </c>
      <c r="Q32" s="8"/>
      <c r="R32" s="4"/>
      <c r="S32" s="4"/>
      <c r="T32" s="4"/>
    </row>
    <row r="33" spans="1:20" ht="15.75" customHeight="1" x14ac:dyDescent="0.25">
      <c r="A33" s="61"/>
      <c r="B33" s="13" t="s">
        <v>11</v>
      </c>
      <c r="C33" s="12"/>
      <c r="D33" s="47"/>
      <c r="E33" s="12">
        <v>19</v>
      </c>
      <c r="F33" s="12"/>
      <c r="G33" s="47"/>
      <c r="H33" s="12">
        <v>36</v>
      </c>
      <c r="I33" s="8"/>
      <c r="J33" s="12"/>
      <c r="K33" s="47"/>
      <c r="L33" s="12">
        <v>84</v>
      </c>
      <c r="M33" s="8"/>
      <c r="N33" s="12"/>
      <c r="O33" s="47"/>
      <c r="P33" s="12">
        <v>3.3</v>
      </c>
      <c r="Q33" s="8"/>
      <c r="R33" s="4"/>
      <c r="S33" s="4"/>
      <c r="T33" s="4"/>
    </row>
    <row r="34" spans="1:20" ht="15.75" customHeight="1" x14ac:dyDescent="0.25">
      <c r="A34" s="61"/>
      <c r="B34" s="13" t="s">
        <v>13</v>
      </c>
      <c r="C34" s="12"/>
      <c r="D34" s="47"/>
      <c r="E34" s="12">
        <v>18</v>
      </c>
      <c r="F34" s="12"/>
      <c r="G34" s="47"/>
      <c r="H34" s="12">
        <v>33</v>
      </c>
      <c r="I34" s="8"/>
      <c r="J34" s="12"/>
      <c r="K34" s="47"/>
      <c r="L34" s="12">
        <v>100</v>
      </c>
      <c r="M34" s="8"/>
      <c r="N34" s="12"/>
      <c r="O34" s="47"/>
      <c r="P34" s="12">
        <v>3.3</v>
      </c>
      <c r="Q34" s="8"/>
      <c r="R34" s="4"/>
      <c r="S34" s="4"/>
      <c r="T34" s="4"/>
    </row>
    <row r="35" spans="1:20" ht="15.75" customHeight="1" x14ac:dyDescent="0.25">
      <c r="A35" s="62"/>
      <c r="B35" s="11" t="s">
        <v>17</v>
      </c>
      <c r="C35" s="12"/>
      <c r="D35" s="47"/>
      <c r="E35" s="12">
        <v>18</v>
      </c>
      <c r="F35" s="12"/>
      <c r="G35" s="47"/>
      <c r="H35" s="12">
        <v>33</v>
      </c>
      <c r="I35" s="8"/>
      <c r="J35" s="12"/>
      <c r="K35" s="47"/>
      <c r="L35" s="12">
        <v>100</v>
      </c>
      <c r="M35" s="8"/>
      <c r="N35" s="12"/>
      <c r="O35" s="47"/>
      <c r="P35" s="12">
        <v>3.3</v>
      </c>
      <c r="Q35" s="8"/>
      <c r="R35" s="4"/>
      <c r="S35" s="4"/>
      <c r="T35" s="4"/>
    </row>
    <row r="36" spans="1:20" ht="15.75" customHeight="1" x14ac:dyDescent="0.25">
      <c r="A36" s="3">
        <v>10</v>
      </c>
      <c r="B36" s="13" t="s">
        <v>18</v>
      </c>
      <c r="C36" s="12"/>
      <c r="D36" s="47"/>
      <c r="E36" s="12"/>
      <c r="F36" s="12"/>
      <c r="G36" s="47"/>
      <c r="H36" s="12"/>
      <c r="I36" s="8"/>
      <c r="J36" s="12"/>
      <c r="K36" s="47"/>
      <c r="L36" s="12"/>
      <c r="M36" s="8"/>
      <c r="N36" s="12"/>
      <c r="O36" s="47"/>
      <c r="P36" s="12"/>
      <c r="Q36" s="8"/>
      <c r="R36" s="4"/>
      <c r="S36" s="4"/>
      <c r="T36" s="4"/>
    </row>
    <row r="37" spans="1:20" ht="15.75" customHeight="1" x14ac:dyDescent="0.25">
      <c r="A37" s="72">
        <v>11</v>
      </c>
      <c r="B37" s="13" t="s">
        <v>19</v>
      </c>
      <c r="C37" s="12">
        <v>4</v>
      </c>
      <c r="D37" s="47">
        <v>7</v>
      </c>
      <c r="E37" s="12"/>
      <c r="F37" s="12">
        <v>50</v>
      </c>
      <c r="G37" s="47">
        <v>42.9</v>
      </c>
      <c r="H37" s="12"/>
      <c r="I37" s="8"/>
      <c r="J37" s="12">
        <v>100</v>
      </c>
      <c r="K37" s="47">
        <v>100</v>
      </c>
      <c r="L37" s="12"/>
      <c r="M37" s="8"/>
      <c r="N37" s="12">
        <v>3.8</v>
      </c>
      <c r="O37" s="47">
        <v>3.6</v>
      </c>
      <c r="P37" s="12"/>
      <c r="Q37" s="8"/>
      <c r="R37" s="4"/>
      <c r="S37" s="4"/>
      <c r="T37" s="4"/>
    </row>
    <row r="38" spans="1:20" ht="15.75" customHeight="1" x14ac:dyDescent="0.25">
      <c r="A38" s="72"/>
      <c r="B38" s="13" t="s">
        <v>20</v>
      </c>
      <c r="C38" s="12">
        <v>5</v>
      </c>
      <c r="D38" s="47">
        <v>7</v>
      </c>
      <c r="E38" s="12"/>
      <c r="F38" s="12">
        <v>100</v>
      </c>
      <c r="G38" s="47">
        <v>57.8</v>
      </c>
      <c r="H38" s="12"/>
      <c r="I38" s="8"/>
      <c r="J38" s="12">
        <v>100</v>
      </c>
      <c r="K38" s="47">
        <v>100</v>
      </c>
      <c r="L38" s="12"/>
      <c r="M38" s="8"/>
      <c r="N38" s="12">
        <v>4</v>
      </c>
      <c r="O38" s="47">
        <v>3.7</v>
      </c>
      <c r="P38" s="12"/>
      <c r="Q38" s="8"/>
      <c r="R38" s="4"/>
      <c r="S38" s="4"/>
      <c r="T38" s="4"/>
    </row>
    <row r="39" spans="1:20" ht="15.75" customHeight="1" x14ac:dyDescent="0.25">
      <c r="A39" s="72"/>
      <c r="B39" s="13" t="s">
        <v>17</v>
      </c>
      <c r="C39" s="12">
        <v>3</v>
      </c>
      <c r="D39" s="47">
        <v>4</v>
      </c>
      <c r="E39" s="12"/>
      <c r="F39" s="12">
        <v>66.599999999999994</v>
      </c>
      <c r="G39" s="47">
        <v>100</v>
      </c>
      <c r="H39" s="12"/>
      <c r="I39" s="8"/>
      <c r="J39" s="12">
        <v>99.9</v>
      </c>
      <c r="K39" s="47">
        <v>100</v>
      </c>
      <c r="L39" s="12"/>
      <c r="M39" s="8"/>
      <c r="N39" s="12">
        <v>4</v>
      </c>
      <c r="O39" s="47">
        <v>4</v>
      </c>
      <c r="P39" s="12"/>
      <c r="Q39" s="8"/>
      <c r="R39" s="4"/>
      <c r="S39" s="4"/>
      <c r="T39" s="4"/>
    </row>
    <row r="40" spans="1:20" ht="15.75" customHeight="1" x14ac:dyDescent="0.25">
      <c r="A40" s="72"/>
      <c r="B40" s="13" t="s">
        <v>13</v>
      </c>
      <c r="C40" s="12">
        <v>4</v>
      </c>
      <c r="D40" s="47">
        <v>7</v>
      </c>
      <c r="E40" s="12"/>
      <c r="F40" s="12">
        <v>100</v>
      </c>
      <c r="G40" s="47">
        <v>42.9</v>
      </c>
      <c r="H40" s="12"/>
      <c r="I40" s="8"/>
      <c r="J40" s="12">
        <v>100</v>
      </c>
      <c r="K40" s="47">
        <v>100</v>
      </c>
      <c r="L40" s="12"/>
      <c r="M40" s="8"/>
      <c r="N40" s="12">
        <v>4</v>
      </c>
      <c r="O40" s="47">
        <v>3.4</v>
      </c>
      <c r="P40" s="12"/>
      <c r="Q40" s="8"/>
      <c r="R40" s="4"/>
      <c r="S40" s="4"/>
      <c r="T40" s="4"/>
    </row>
    <row r="41" spans="1:20" ht="15.75" customHeight="1" x14ac:dyDescent="0.25">
      <c r="A41" s="72"/>
      <c r="B41" s="13" t="s">
        <v>10</v>
      </c>
      <c r="C41" s="12">
        <v>4</v>
      </c>
      <c r="D41" s="47">
        <v>4</v>
      </c>
      <c r="E41" s="12"/>
      <c r="F41" s="12">
        <v>50</v>
      </c>
      <c r="G41" s="47">
        <v>75</v>
      </c>
      <c r="H41" s="12"/>
      <c r="I41" s="8"/>
      <c r="J41" s="12">
        <v>100</v>
      </c>
      <c r="K41" s="47">
        <v>100</v>
      </c>
      <c r="L41" s="12"/>
      <c r="M41" s="8"/>
      <c r="N41" s="12">
        <v>3.5</v>
      </c>
      <c r="O41" s="47">
        <v>3.8</v>
      </c>
      <c r="P41" s="12"/>
      <c r="Q41" s="8"/>
      <c r="R41" s="4"/>
      <c r="S41" s="4"/>
      <c r="T41" s="4"/>
    </row>
    <row r="42" spans="1:20" ht="15.75" customHeight="1" x14ac:dyDescent="0.25">
      <c r="A42" s="72"/>
      <c r="B42" s="13" t="s">
        <v>21</v>
      </c>
      <c r="C42" s="12"/>
      <c r="D42" s="47"/>
      <c r="E42" s="12"/>
      <c r="F42" s="12"/>
      <c r="G42" s="47"/>
      <c r="H42" s="12"/>
      <c r="I42" s="8"/>
      <c r="J42" s="12"/>
      <c r="K42" s="47"/>
      <c r="L42" s="12"/>
      <c r="M42" s="8"/>
      <c r="N42" s="12"/>
      <c r="O42" s="47"/>
      <c r="P42" s="12"/>
      <c r="Q42" s="8"/>
      <c r="R42" s="4"/>
      <c r="S42" s="4"/>
      <c r="T42" s="4"/>
    </row>
    <row r="43" spans="1:20" ht="31.5" customHeight="1" x14ac:dyDescent="0.25">
      <c r="A43" s="72"/>
      <c r="B43" s="13" t="s">
        <v>22</v>
      </c>
      <c r="C43" s="12"/>
      <c r="D43" s="47">
        <v>6</v>
      </c>
      <c r="E43" s="12"/>
      <c r="F43" s="12"/>
      <c r="G43" s="47">
        <v>100</v>
      </c>
      <c r="H43" s="12"/>
      <c r="I43" s="8"/>
      <c r="J43" s="12"/>
      <c r="K43" s="47">
        <v>100</v>
      </c>
      <c r="L43" s="12"/>
      <c r="M43" s="8"/>
      <c r="N43" s="12"/>
      <c r="O43" s="47">
        <v>5</v>
      </c>
      <c r="P43" s="12"/>
      <c r="Q43" s="8"/>
      <c r="R43" s="4"/>
      <c r="S43" s="4"/>
      <c r="T43" s="4"/>
    </row>
    <row r="44" spans="1:20" ht="38.25" x14ac:dyDescent="0.25">
      <c r="A44" s="72"/>
      <c r="B44" s="13" t="s">
        <v>23</v>
      </c>
      <c r="C44" s="12"/>
      <c r="D44" s="47"/>
      <c r="E44" s="12"/>
      <c r="F44" s="12"/>
      <c r="G44" s="47"/>
      <c r="H44" s="12"/>
      <c r="I44" s="8"/>
      <c r="J44" s="12"/>
      <c r="K44" s="47"/>
      <c r="L44" s="12"/>
      <c r="M44" s="8"/>
      <c r="N44" s="12"/>
      <c r="O44" s="47"/>
      <c r="P44" s="12"/>
      <c r="Q44" s="8"/>
      <c r="R44" s="4"/>
      <c r="S44" s="4"/>
      <c r="T44" s="4"/>
    </row>
    <row r="45" spans="1:20" ht="25.5" x14ac:dyDescent="0.25">
      <c r="A45" s="72"/>
      <c r="B45" s="13" t="s">
        <v>24</v>
      </c>
      <c r="C45" s="12"/>
      <c r="D45" s="47"/>
      <c r="E45" s="12"/>
      <c r="F45" s="12"/>
      <c r="G45" s="47"/>
      <c r="H45" s="12"/>
      <c r="I45" s="8"/>
      <c r="J45" s="12"/>
      <c r="K45" s="47"/>
      <c r="L45" s="12"/>
      <c r="M45" s="8"/>
      <c r="N45" s="12"/>
      <c r="O45" s="47"/>
      <c r="P45" s="12"/>
      <c r="Q45" s="8"/>
      <c r="R45" s="4"/>
      <c r="S45" s="4"/>
      <c r="T45" s="4"/>
    </row>
    <row r="46" spans="1:20" ht="38.25" x14ac:dyDescent="0.25">
      <c r="A46" s="72"/>
      <c r="B46" s="13" t="s">
        <v>25</v>
      </c>
      <c r="C46" s="12"/>
      <c r="D46" s="47"/>
      <c r="E46" s="12"/>
      <c r="F46" s="12"/>
      <c r="G46" s="47"/>
      <c r="H46" s="12"/>
      <c r="I46" s="8"/>
      <c r="J46" s="12"/>
      <c r="K46" s="47"/>
      <c r="L46" s="12"/>
      <c r="M46" s="8"/>
      <c r="N46" s="12"/>
      <c r="O46" s="47"/>
      <c r="P46" s="12"/>
      <c r="Q46" s="8"/>
      <c r="R46" s="4"/>
      <c r="S46" s="4"/>
      <c r="T46" s="4"/>
    </row>
    <row r="47" spans="1:20" ht="38.25" x14ac:dyDescent="0.25">
      <c r="A47" s="72"/>
      <c r="B47" s="13" t="s">
        <v>26</v>
      </c>
      <c r="C47" s="12"/>
      <c r="D47" s="47"/>
      <c r="E47" s="12"/>
      <c r="F47" s="12"/>
      <c r="G47" s="47"/>
      <c r="H47" s="12"/>
      <c r="I47" s="8"/>
      <c r="J47" s="12"/>
      <c r="K47" s="47"/>
      <c r="L47" s="12"/>
      <c r="M47" s="8"/>
      <c r="N47" s="12"/>
      <c r="O47" s="47"/>
      <c r="P47" s="12"/>
      <c r="Q47" s="8"/>
      <c r="R47" s="4"/>
      <c r="S47" s="4"/>
      <c r="T47" s="4"/>
    </row>
    <row r="49" spans="1:17" x14ac:dyDescent="0.25">
      <c r="A49" s="74" t="s">
        <v>33</v>
      </c>
      <c r="B49" s="74"/>
      <c r="C49" s="74"/>
      <c r="D49" s="74"/>
      <c r="E49" s="74"/>
      <c r="F49" s="74"/>
      <c r="G49" s="74"/>
      <c r="H49" s="74"/>
      <c r="I49" s="74"/>
      <c r="J49" s="74"/>
      <c r="K49" s="74"/>
      <c r="L49" s="74"/>
      <c r="M49" s="74"/>
      <c r="N49" s="74"/>
      <c r="O49" s="74"/>
      <c r="P49" s="74"/>
      <c r="Q49" s="74"/>
    </row>
  </sheetData>
  <mergeCells count="15">
    <mergeCell ref="A49:Q49"/>
    <mergeCell ref="A37:A47"/>
    <mergeCell ref="R3:T3"/>
    <mergeCell ref="A12:A17"/>
    <mergeCell ref="A18:A27"/>
    <mergeCell ref="A28:A35"/>
    <mergeCell ref="A5:A7"/>
    <mergeCell ref="A8:A11"/>
    <mergeCell ref="A1:Q2"/>
    <mergeCell ref="A3:A4"/>
    <mergeCell ref="B3:B4"/>
    <mergeCell ref="C3:E3"/>
    <mergeCell ref="F3:I3"/>
    <mergeCell ref="J3:M3"/>
    <mergeCell ref="N3:Q3"/>
  </mergeCells>
  <pageMargins left="0.7" right="0.7" top="0.75" bottom="0.75" header="0.3" footer="0.3"/>
  <pageSetup paperSize="9" scale="7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workbookViewId="0">
      <pane xSplit="1" ySplit="4" topLeftCell="B5" activePane="bottomRight" state="frozen"/>
      <selection pane="topRight" activeCell="B1" sqref="B1"/>
      <selection pane="bottomLeft" activeCell="A5" sqref="A5"/>
      <selection pane="bottomRight" activeCell="J16" sqref="J16"/>
    </sheetView>
  </sheetViews>
  <sheetFormatPr defaultRowHeight="15" x14ac:dyDescent="0.25"/>
  <cols>
    <col min="1" max="1" width="21.28515625" customWidth="1"/>
    <col min="2" max="2" width="19.140625" style="14" customWidth="1"/>
    <col min="3" max="3" width="9.140625" style="14"/>
    <col min="4" max="4" width="9.140625" style="48"/>
    <col min="5" max="6" width="9.140625" style="14"/>
    <col min="7" max="7" width="9.140625" style="48"/>
    <col min="8" max="8" width="9.140625" style="14"/>
    <col min="10" max="10" width="9.140625" style="14"/>
    <col min="11" max="11" width="9.140625" style="48"/>
    <col min="12" max="12" width="9.140625" style="14"/>
    <col min="14" max="14" width="9.140625" style="14"/>
    <col min="15" max="15" width="9.140625" style="48"/>
    <col min="16" max="16" width="9.140625" style="19"/>
    <col min="18" max="18" width="62.85546875" hidden="1" customWidth="1"/>
    <col min="19" max="19" width="46.140625" hidden="1" customWidth="1"/>
    <col min="20" max="20" width="30" hidden="1" customWidth="1"/>
  </cols>
  <sheetData>
    <row r="1" spans="1:20" ht="15" customHeight="1" x14ac:dyDescent="0.25">
      <c r="A1" s="58" t="s">
        <v>134</v>
      </c>
      <c r="B1" s="58"/>
      <c r="C1" s="58"/>
      <c r="D1" s="58"/>
      <c r="E1" s="58"/>
      <c r="F1" s="58"/>
      <c r="G1" s="58"/>
      <c r="H1" s="58"/>
      <c r="I1" s="58"/>
      <c r="J1" s="58"/>
      <c r="K1" s="58"/>
      <c r="L1" s="58"/>
      <c r="M1" s="58"/>
      <c r="N1" s="58"/>
      <c r="O1" s="58"/>
      <c r="P1" s="58"/>
      <c r="Q1" s="58"/>
    </row>
    <row r="2" spans="1:20" ht="12.75" customHeight="1" x14ac:dyDescent="0.25">
      <c r="A2" s="59"/>
      <c r="B2" s="59"/>
      <c r="C2" s="59"/>
      <c r="D2" s="59"/>
      <c r="E2" s="59"/>
      <c r="F2" s="59"/>
      <c r="G2" s="59"/>
      <c r="H2" s="59"/>
      <c r="I2" s="59"/>
      <c r="J2" s="59"/>
      <c r="K2" s="59"/>
      <c r="L2" s="59"/>
      <c r="M2" s="59"/>
      <c r="N2" s="59"/>
      <c r="O2" s="59"/>
      <c r="P2" s="59"/>
      <c r="Q2" s="59"/>
    </row>
    <row r="3" spans="1:20" ht="26.25" customHeight="1" x14ac:dyDescent="0.25">
      <c r="A3" s="64" t="s">
        <v>0</v>
      </c>
      <c r="B3" s="66" t="s">
        <v>1</v>
      </c>
      <c r="C3" s="73" t="s">
        <v>2</v>
      </c>
      <c r="D3" s="73"/>
      <c r="E3" s="73"/>
      <c r="F3" s="63" t="s">
        <v>3</v>
      </c>
      <c r="G3" s="63"/>
      <c r="H3" s="63"/>
      <c r="I3" s="63"/>
      <c r="J3" s="63" t="s">
        <v>4</v>
      </c>
      <c r="K3" s="63"/>
      <c r="L3" s="63"/>
      <c r="M3" s="63"/>
      <c r="N3" s="63" t="s">
        <v>27</v>
      </c>
      <c r="O3" s="63"/>
      <c r="P3" s="63"/>
      <c r="Q3" s="63"/>
      <c r="R3" s="55" t="s">
        <v>35</v>
      </c>
      <c r="S3" s="56"/>
      <c r="T3" s="57"/>
    </row>
    <row r="4" spans="1:20" ht="15.75" customHeight="1" x14ac:dyDescent="0.25">
      <c r="A4" s="65"/>
      <c r="B4" s="67"/>
      <c r="C4" s="10">
        <v>2018</v>
      </c>
      <c r="D4" s="46">
        <v>2019</v>
      </c>
      <c r="E4" s="10">
        <v>2020</v>
      </c>
      <c r="F4" s="10">
        <v>2018</v>
      </c>
      <c r="G4" s="46">
        <v>2019</v>
      </c>
      <c r="H4" s="10">
        <v>2020</v>
      </c>
      <c r="I4" s="5" t="s">
        <v>5</v>
      </c>
      <c r="J4" s="10">
        <v>2018</v>
      </c>
      <c r="K4" s="46">
        <v>2019</v>
      </c>
      <c r="L4" s="10">
        <v>2020</v>
      </c>
      <c r="M4" s="1" t="s">
        <v>5</v>
      </c>
      <c r="N4" s="10">
        <v>2018</v>
      </c>
      <c r="O4" s="46">
        <v>2019</v>
      </c>
      <c r="P4" s="53">
        <v>2020</v>
      </c>
      <c r="Q4" s="1" t="s">
        <v>5</v>
      </c>
      <c r="R4" s="6">
        <v>2018</v>
      </c>
      <c r="S4" s="6">
        <v>2019</v>
      </c>
      <c r="T4" s="6">
        <v>2020</v>
      </c>
    </row>
    <row r="5" spans="1:20" ht="30.75" customHeight="1" x14ac:dyDescent="0.25">
      <c r="A5" s="68" t="s">
        <v>28</v>
      </c>
      <c r="B5" s="11" t="s">
        <v>6</v>
      </c>
      <c r="C5" s="12">
        <v>6</v>
      </c>
      <c r="D5" s="47">
        <v>8</v>
      </c>
      <c r="E5" s="12">
        <v>6</v>
      </c>
      <c r="F5" s="12">
        <v>50</v>
      </c>
      <c r="G5" s="47">
        <v>62</v>
      </c>
      <c r="H5" s="12">
        <v>16</v>
      </c>
      <c r="I5" s="8"/>
      <c r="J5" s="12">
        <v>83</v>
      </c>
      <c r="K5" s="47">
        <v>62</v>
      </c>
      <c r="L5" s="12">
        <v>33</v>
      </c>
      <c r="M5" s="8"/>
      <c r="N5" s="12">
        <v>3.3</v>
      </c>
      <c r="O5" s="47">
        <v>3.4</v>
      </c>
      <c r="P5" s="18">
        <v>2.5</v>
      </c>
      <c r="Q5" s="8"/>
      <c r="R5" s="7" t="s">
        <v>34</v>
      </c>
      <c r="S5" s="7" t="s">
        <v>34</v>
      </c>
      <c r="T5" s="7" t="s">
        <v>34</v>
      </c>
    </row>
    <row r="6" spans="1:20" ht="15.75" customHeight="1" x14ac:dyDescent="0.25">
      <c r="A6" s="69"/>
      <c r="B6" s="11" t="s">
        <v>7</v>
      </c>
      <c r="C6" s="12">
        <v>6</v>
      </c>
      <c r="D6" s="47">
        <v>6</v>
      </c>
      <c r="E6" s="12">
        <v>6</v>
      </c>
      <c r="F6" s="12">
        <v>50</v>
      </c>
      <c r="G6" s="47">
        <v>50</v>
      </c>
      <c r="H6" s="12">
        <v>17</v>
      </c>
      <c r="I6" s="8"/>
      <c r="J6" s="12">
        <v>100</v>
      </c>
      <c r="K6" s="47">
        <v>66.7</v>
      </c>
      <c r="L6" s="12">
        <v>67</v>
      </c>
      <c r="M6" s="8"/>
      <c r="N6" s="12">
        <v>3.7</v>
      </c>
      <c r="O6" s="47">
        <v>3.1</v>
      </c>
      <c r="P6" s="18">
        <v>2.8</v>
      </c>
      <c r="Q6" s="8"/>
      <c r="R6" s="4"/>
      <c r="S6" s="4"/>
      <c r="T6" s="4"/>
    </row>
    <row r="7" spans="1:20" ht="15.75" customHeight="1" x14ac:dyDescent="0.25">
      <c r="A7" s="69"/>
      <c r="B7" s="11" t="s">
        <v>8</v>
      </c>
      <c r="C7" s="12">
        <v>6</v>
      </c>
      <c r="D7" s="47">
        <v>6</v>
      </c>
      <c r="E7" s="12">
        <v>6</v>
      </c>
      <c r="F7" s="12">
        <v>66.7</v>
      </c>
      <c r="G7" s="47">
        <v>50</v>
      </c>
      <c r="H7" s="12">
        <v>17</v>
      </c>
      <c r="I7" s="8"/>
      <c r="J7" s="12">
        <v>100</v>
      </c>
      <c r="K7" s="47">
        <v>100</v>
      </c>
      <c r="L7" s="12">
        <v>17</v>
      </c>
      <c r="M7" s="8"/>
      <c r="N7" s="12">
        <v>3.7</v>
      </c>
      <c r="O7" s="47">
        <v>3.5</v>
      </c>
      <c r="P7" s="18">
        <v>2.2999999999999998</v>
      </c>
      <c r="Q7" s="8"/>
      <c r="R7" s="4"/>
      <c r="S7" s="4"/>
      <c r="T7" s="4"/>
    </row>
    <row r="8" spans="1:20" ht="15.75" customHeight="1" x14ac:dyDescent="0.25">
      <c r="A8" s="68" t="s">
        <v>29</v>
      </c>
      <c r="B8" s="11" t="s">
        <v>6</v>
      </c>
      <c r="C8" s="12">
        <v>5</v>
      </c>
      <c r="D8" s="47">
        <v>7</v>
      </c>
      <c r="E8" s="12">
        <v>4</v>
      </c>
      <c r="F8" s="12">
        <v>0</v>
      </c>
      <c r="G8" s="47">
        <v>57</v>
      </c>
      <c r="H8" s="12">
        <v>0</v>
      </c>
      <c r="I8" s="8"/>
      <c r="J8" s="12">
        <v>40</v>
      </c>
      <c r="K8" s="47">
        <v>85.7</v>
      </c>
      <c r="L8" s="12">
        <v>0</v>
      </c>
      <c r="M8" s="8"/>
      <c r="N8" s="12">
        <v>2.4</v>
      </c>
      <c r="O8" s="47">
        <v>3.4</v>
      </c>
      <c r="P8" s="18">
        <v>2</v>
      </c>
      <c r="Q8" s="8"/>
      <c r="R8" s="4"/>
      <c r="S8" s="4"/>
      <c r="T8" s="4"/>
    </row>
    <row r="9" spans="1:20" ht="15.75" customHeight="1" x14ac:dyDescent="0.25">
      <c r="A9" s="69"/>
      <c r="B9" s="11" t="s">
        <v>7</v>
      </c>
      <c r="C9" s="12">
        <v>17</v>
      </c>
      <c r="D9" s="47">
        <v>7</v>
      </c>
      <c r="E9" s="12">
        <v>5</v>
      </c>
      <c r="F9" s="12">
        <v>70.5</v>
      </c>
      <c r="G9" s="47">
        <v>28.6</v>
      </c>
      <c r="H9" s="12">
        <v>0</v>
      </c>
      <c r="I9" s="8"/>
      <c r="J9" s="12">
        <v>88</v>
      </c>
      <c r="K9" s="47">
        <v>85.7</v>
      </c>
      <c r="L9" s="12">
        <v>40</v>
      </c>
      <c r="M9" s="8"/>
      <c r="N9" s="12">
        <v>3.8</v>
      </c>
      <c r="O9" s="47">
        <v>3.7</v>
      </c>
      <c r="P9" s="18">
        <v>2.4</v>
      </c>
      <c r="Q9" s="8"/>
      <c r="R9" s="4"/>
      <c r="S9" s="4"/>
      <c r="T9" s="4"/>
    </row>
    <row r="10" spans="1:20" ht="15.75" customHeight="1" x14ac:dyDescent="0.25">
      <c r="A10" s="69"/>
      <c r="B10" s="11" t="s">
        <v>9</v>
      </c>
      <c r="C10" s="12">
        <v>5</v>
      </c>
      <c r="D10" s="47">
        <v>7</v>
      </c>
      <c r="E10" s="12">
        <v>5</v>
      </c>
      <c r="F10" s="12">
        <v>40</v>
      </c>
      <c r="G10" s="47">
        <v>28.6</v>
      </c>
      <c r="H10" s="12">
        <v>0</v>
      </c>
      <c r="I10" s="8"/>
      <c r="J10" s="12">
        <v>100</v>
      </c>
      <c r="K10" s="47">
        <v>57</v>
      </c>
      <c r="L10" s="12">
        <v>20</v>
      </c>
      <c r="M10" s="8"/>
      <c r="N10" s="12">
        <v>3.4</v>
      </c>
      <c r="O10" s="47">
        <v>2.9</v>
      </c>
      <c r="P10" s="18">
        <v>2.2000000000000002</v>
      </c>
      <c r="Q10" s="8"/>
      <c r="R10" s="4"/>
      <c r="S10" s="4"/>
      <c r="T10" s="4"/>
    </row>
    <row r="11" spans="1:20" ht="15.75" customHeight="1" x14ac:dyDescent="0.25">
      <c r="A11" s="69"/>
      <c r="B11" s="11" t="s">
        <v>10</v>
      </c>
      <c r="C11" s="12">
        <v>4</v>
      </c>
      <c r="D11" s="47">
        <v>7</v>
      </c>
      <c r="E11" s="12">
        <v>4</v>
      </c>
      <c r="F11" s="12">
        <v>50</v>
      </c>
      <c r="G11" s="47">
        <v>42.9</v>
      </c>
      <c r="H11" s="12">
        <v>40</v>
      </c>
      <c r="I11" s="8"/>
      <c r="J11" s="12">
        <v>100</v>
      </c>
      <c r="K11" s="47">
        <v>85.8</v>
      </c>
      <c r="L11" s="12">
        <v>0</v>
      </c>
      <c r="M11" s="8"/>
      <c r="N11" s="12">
        <v>3.5</v>
      </c>
      <c r="O11" s="47">
        <v>3.3</v>
      </c>
      <c r="P11" s="18">
        <v>2</v>
      </c>
      <c r="Q11" s="8"/>
      <c r="R11" s="4"/>
      <c r="S11" s="4"/>
      <c r="T11" s="4"/>
    </row>
    <row r="12" spans="1:20" ht="15.75" customHeight="1" x14ac:dyDescent="0.25">
      <c r="A12" s="68" t="s">
        <v>30</v>
      </c>
      <c r="B12" s="11" t="s">
        <v>6</v>
      </c>
      <c r="C12" s="12">
        <v>2</v>
      </c>
      <c r="D12" s="47">
        <v>3</v>
      </c>
      <c r="E12" s="12">
        <v>3</v>
      </c>
      <c r="F12" s="12">
        <v>0</v>
      </c>
      <c r="G12" s="47">
        <v>0</v>
      </c>
      <c r="H12" s="12"/>
      <c r="I12" s="8"/>
      <c r="J12" s="12">
        <v>50</v>
      </c>
      <c r="K12" s="47">
        <v>33</v>
      </c>
      <c r="L12" s="12">
        <v>100</v>
      </c>
      <c r="M12" s="8"/>
      <c r="N12" s="12">
        <v>2.5</v>
      </c>
      <c r="O12" s="47"/>
      <c r="P12" s="18">
        <v>2.2999999999999998</v>
      </c>
      <c r="Q12" s="8"/>
      <c r="R12" s="4"/>
      <c r="S12" s="4"/>
      <c r="T12" s="4"/>
    </row>
    <row r="13" spans="1:20" ht="15.75" customHeight="1" x14ac:dyDescent="0.25">
      <c r="A13" s="69"/>
      <c r="B13" s="11" t="s">
        <v>7</v>
      </c>
      <c r="C13" s="12">
        <v>21</v>
      </c>
      <c r="D13" s="47">
        <v>5</v>
      </c>
      <c r="E13" s="12">
        <v>6</v>
      </c>
      <c r="F13" s="12">
        <v>9.5</v>
      </c>
      <c r="G13" s="47">
        <v>20</v>
      </c>
      <c r="H13" s="12">
        <v>0</v>
      </c>
      <c r="I13" s="8"/>
      <c r="J13" s="12">
        <v>62</v>
      </c>
      <c r="K13" s="47">
        <v>60</v>
      </c>
      <c r="L13" s="12">
        <v>33</v>
      </c>
      <c r="M13" s="8"/>
      <c r="N13" s="12">
        <v>2.7</v>
      </c>
      <c r="O13" s="47">
        <v>2.8</v>
      </c>
      <c r="P13" s="18">
        <v>2.5</v>
      </c>
      <c r="Q13" s="8"/>
      <c r="R13" s="4"/>
      <c r="S13" s="4"/>
      <c r="T13" s="4"/>
    </row>
    <row r="14" spans="1:20" ht="15.75" customHeight="1" x14ac:dyDescent="0.25">
      <c r="A14" s="69"/>
      <c r="B14" s="11" t="s">
        <v>10</v>
      </c>
      <c r="C14" s="12">
        <v>2</v>
      </c>
      <c r="D14" s="47">
        <v>5</v>
      </c>
      <c r="E14" s="12">
        <v>6</v>
      </c>
      <c r="F14" s="12">
        <v>0</v>
      </c>
      <c r="G14" s="47">
        <v>40</v>
      </c>
      <c r="H14" s="12">
        <v>33</v>
      </c>
      <c r="I14" s="8"/>
      <c r="J14" s="12">
        <v>100</v>
      </c>
      <c r="K14" s="47">
        <v>80</v>
      </c>
      <c r="L14" s="12">
        <v>33</v>
      </c>
      <c r="M14" s="8"/>
      <c r="N14" s="12">
        <v>3</v>
      </c>
      <c r="O14" s="47">
        <v>3.2</v>
      </c>
      <c r="P14" s="18">
        <v>2.7</v>
      </c>
      <c r="Q14" s="8"/>
      <c r="R14" s="4"/>
      <c r="S14" s="4"/>
      <c r="T14" s="4"/>
    </row>
    <row r="15" spans="1:20" ht="15.75" customHeight="1" x14ac:dyDescent="0.25">
      <c r="A15" s="69"/>
      <c r="B15" s="11" t="s">
        <v>11</v>
      </c>
      <c r="C15" s="12">
        <v>2</v>
      </c>
      <c r="D15" s="47">
        <v>5</v>
      </c>
      <c r="E15" s="12">
        <v>2</v>
      </c>
      <c r="F15" s="12">
        <v>50</v>
      </c>
      <c r="G15" s="47">
        <v>40</v>
      </c>
      <c r="H15" s="12">
        <v>0</v>
      </c>
      <c r="I15" s="8"/>
      <c r="J15" s="12">
        <v>100</v>
      </c>
      <c r="K15" s="47">
        <v>100</v>
      </c>
      <c r="L15" s="12">
        <v>50</v>
      </c>
      <c r="M15" s="8"/>
      <c r="N15" s="12">
        <v>3.5</v>
      </c>
      <c r="O15" s="47">
        <v>3.4</v>
      </c>
      <c r="P15" s="18">
        <v>3</v>
      </c>
      <c r="Q15" s="8"/>
      <c r="R15" s="4"/>
      <c r="S15" s="4"/>
      <c r="T15" s="4"/>
    </row>
    <row r="16" spans="1:20" ht="15.75" customHeight="1" x14ac:dyDescent="0.25">
      <c r="A16" s="69"/>
      <c r="B16" s="11" t="s">
        <v>12</v>
      </c>
      <c r="C16" s="12">
        <v>2</v>
      </c>
      <c r="D16" s="47">
        <v>5</v>
      </c>
      <c r="E16" s="12">
        <v>6</v>
      </c>
      <c r="F16" s="12">
        <v>50</v>
      </c>
      <c r="G16" s="47">
        <v>0</v>
      </c>
      <c r="H16" s="12">
        <v>0</v>
      </c>
      <c r="I16" s="8"/>
      <c r="J16" s="12">
        <v>100</v>
      </c>
      <c r="K16" s="47">
        <v>0</v>
      </c>
      <c r="L16" s="12">
        <v>33</v>
      </c>
      <c r="M16" s="8"/>
      <c r="N16" s="12">
        <v>3.5</v>
      </c>
      <c r="O16" s="47">
        <v>2</v>
      </c>
      <c r="P16" s="18">
        <v>2.2999999999999998</v>
      </c>
      <c r="Q16" s="8"/>
      <c r="R16" s="4"/>
      <c r="S16" s="4"/>
      <c r="T16" s="4"/>
    </row>
    <row r="17" spans="1:20" ht="15.75" customHeight="1" x14ac:dyDescent="0.25">
      <c r="A17" s="75"/>
      <c r="B17" s="11" t="s">
        <v>9</v>
      </c>
      <c r="C17" s="12">
        <v>2</v>
      </c>
      <c r="D17" s="47">
        <v>5</v>
      </c>
      <c r="E17" s="12">
        <v>5</v>
      </c>
      <c r="F17" s="12">
        <v>0</v>
      </c>
      <c r="G17" s="47">
        <v>0</v>
      </c>
      <c r="H17" s="12">
        <v>60</v>
      </c>
      <c r="I17" s="8"/>
      <c r="J17" s="12">
        <v>100</v>
      </c>
      <c r="K17" s="47">
        <v>0</v>
      </c>
      <c r="L17" s="12">
        <v>80</v>
      </c>
      <c r="M17" s="8"/>
      <c r="N17" s="12">
        <v>3</v>
      </c>
      <c r="O17" s="47">
        <v>2</v>
      </c>
      <c r="P17" s="18">
        <v>3.4</v>
      </c>
      <c r="Q17" s="8"/>
      <c r="R17" s="4"/>
      <c r="S17" s="4"/>
      <c r="T17" s="4"/>
    </row>
    <row r="18" spans="1:20" ht="15.75" customHeight="1" x14ac:dyDescent="0.25">
      <c r="A18" s="60" t="s">
        <v>31</v>
      </c>
      <c r="B18" s="11" t="s">
        <v>6</v>
      </c>
      <c r="C18" s="12"/>
      <c r="D18" s="47" t="s">
        <v>37</v>
      </c>
      <c r="E18" s="12">
        <v>5</v>
      </c>
      <c r="F18" s="12"/>
      <c r="G18" s="47" t="s">
        <v>37</v>
      </c>
      <c r="H18" s="12">
        <v>0</v>
      </c>
      <c r="I18" s="8"/>
      <c r="J18" s="12"/>
      <c r="K18" s="47" t="s">
        <v>37</v>
      </c>
      <c r="L18" s="12">
        <v>20</v>
      </c>
      <c r="M18" s="8"/>
      <c r="N18" s="12"/>
      <c r="O18" s="47" t="s">
        <v>37</v>
      </c>
      <c r="P18" s="18">
        <v>2.2000000000000002</v>
      </c>
      <c r="Q18" s="8"/>
      <c r="R18" s="4"/>
      <c r="S18" s="4"/>
      <c r="T18" s="4"/>
    </row>
    <row r="19" spans="1:20" ht="15.75" customHeight="1" x14ac:dyDescent="0.25">
      <c r="A19" s="61"/>
      <c r="B19" s="11" t="s">
        <v>7</v>
      </c>
      <c r="C19" s="12"/>
      <c r="D19" s="47" t="s">
        <v>37</v>
      </c>
      <c r="E19" s="12">
        <v>5</v>
      </c>
      <c r="F19" s="12"/>
      <c r="G19" s="47" t="s">
        <v>37</v>
      </c>
      <c r="H19" s="12">
        <v>0</v>
      </c>
      <c r="I19" s="8"/>
      <c r="J19" s="12"/>
      <c r="K19" s="47" t="s">
        <v>37</v>
      </c>
      <c r="L19" s="12">
        <v>100</v>
      </c>
      <c r="M19" s="8"/>
      <c r="N19" s="12"/>
      <c r="O19" s="47" t="s">
        <v>37</v>
      </c>
      <c r="P19" s="18">
        <v>3</v>
      </c>
      <c r="Q19" s="8"/>
      <c r="R19" s="4"/>
      <c r="S19" s="4"/>
      <c r="T19" s="4"/>
    </row>
    <row r="20" spans="1:20" ht="15.75" customHeight="1" x14ac:dyDescent="0.25">
      <c r="A20" s="61"/>
      <c r="B20" s="13" t="s">
        <v>13</v>
      </c>
      <c r="C20" s="12"/>
      <c r="D20" s="47"/>
      <c r="E20" s="12">
        <v>4</v>
      </c>
      <c r="F20" s="12"/>
      <c r="G20" s="47"/>
      <c r="H20" s="12">
        <v>0</v>
      </c>
      <c r="I20" s="8"/>
      <c r="J20" s="12"/>
      <c r="K20" s="47"/>
      <c r="L20" s="12">
        <v>0</v>
      </c>
      <c r="M20" s="8"/>
      <c r="N20" s="12"/>
      <c r="O20" s="47"/>
      <c r="P20" s="18">
        <v>2</v>
      </c>
      <c r="Q20" s="8"/>
      <c r="R20" s="4"/>
      <c r="S20" s="4"/>
      <c r="T20" s="4"/>
    </row>
    <row r="21" spans="1:20" ht="15.75" customHeight="1" x14ac:dyDescent="0.25">
      <c r="A21" s="61"/>
      <c r="B21" s="13" t="s">
        <v>11</v>
      </c>
      <c r="C21" s="12"/>
      <c r="D21" s="47"/>
      <c r="E21" s="12">
        <v>3</v>
      </c>
      <c r="F21" s="12"/>
      <c r="G21" s="47"/>
      <c r="H21" s="12">
        <v>0</v>
      </c>
      <c r="I21" s="8"/>
      <c r="J21" s="12"/>
      <c r="K21" s="47"/>
      <c r="L21" s="12">
        <v>100</v>
      </c>
      <c r="M21" s="8"/>
      <c r="N21" s="12"/>
      <c r="O21" s="47"/>
      <c r="P21" s="18">
        <v>3</v>
      </c>
      <c r="Q21" s="8"/>
      <c r="R21" s="4"/>
      <c r="S21" s="4"/>
      <c r="T21" s="4"/>
    </row>
    <row r="22" spans="1:20" ht="15.75" customHeight="1" x14ac:dyDescent="0.25">
      <c r="A22" s="61"/>
      <c r="B22" s="13" t="s">
        <v>10</v>
      </c>
      <c r="C22" s="12"/>
      <c r="D22" s="47">
        <v>1</v>
      </c>
      <c r="E22" s="12">
        <v>1</v>
      </c>
      <c r="F22" s="12"/>
      <c r="G22" s="47">
        <v>0</v>
      </c>
      <c r="H22" s="12">
        <v>20</v>
      </c>
      <c r="I22" s="8"/>
      <c r="J22" s="12"/>
      <c r="K22" s="47">
        <v>0</v>
      </c>
      <c r="L22" s="12">
        <v>80</v>
      </c>
      <c r="M22" s="8"/>
      <c r="N22" s="12"/>
      <c r="O22" s="47">
        <v>2</v>
      </c>
      <c r="P22" s="18">
        <v>3</v>
      </c>
      <c r="Q22" s="8"/>
      <c r="R22" s="4"/>
      <c r="S22" s="4"/>
      <c r="T22" s="4"/>
    </row>
    <row r="23" spans="1:20" ht="15.75" customHeight="1" x14ac:dyDescent="0.25">
      <c r="A23" s="61"/>
      <c r="B23" s="13" t="s">
        <v>9</v>
      </c>
      <c r="C23" s="12"/>
      <c r="D23" s="47"/>
      <c r="E23" s="12">
        <v>4</v>
      </c>
      <c r="F23" s="12"/>
      <c r="G23" s="47"/>
      <c r="H23" s="12">
        <v>25</v>
      </c>
      <c r="I23" s="8"/>
      <c r="J23" s="12"/>
      <c r="K23" s="47"/>
      <c r="L23" s="12">
        <v>100</v>
      </c>
      <c r="M23" s="8"/>
      <c r="N23" s="12"/>
      <c r="O23" s="47"/>
      <c r="P23" s="18">
        <v>3.3</v>
      </c>
      <c r="Q23" s="8"/>
      <c r="R23" s="4"/>
      <c r="S23" s="4"/>
      <c r="T23" s="4"/>
    </row>
    <row r="24" spans="1:20" ht="15.75" customHeight="1" x14ac:dyDescent="0.25">
      <c r="A24" s="61"/>
      <c r="B24" s="11" t="s">
        <v>12</v>
      </c>
      <c r="C24" s="12"/>
      <c r="D24" s="47">
        <v>1</v>
      </c>
      <c r="E24" s="12">
        <v>4</v>
      </c>
      <c r="F24" s="12"/>
      <c r="G24" s="47">
        <v>0</v>
      </c>
      <c r="H24" s="12">
        <v>0</v>
      </c>
      <c r="I24" s="8"/>
      <c r="J24" s="12"/>
      <c r="K24" s="47">
        <v>0</v>
      </c>
      <c r="L24" s="12">
        <v>25</v>
      </c>
      <c r="M24" s="8"/>
      <c r="N24" s="12"/>
      <c r="O24" s="47">
        <v>2</v>
      </c>
      <c r="P24" s="18">
        <v>2.2999999999999998</v>
      </c>
      <c r="Q24" s="8"/>
      <c r="R24" s="4"/>
      <c r="S24" s="4"/>
      <c r="T24" s="4"/>
    </row>
    <row r="25" spans="1:20" ht="15.75" customHeight="1" x14ac:dyDescent="0.25">
      <c r="A25" s="61"/>
      <c r="B25" s="13" t="s">
        <v>14</v>
      </c>
      <c r="C25" s="12"/>
      <c r="D25" s="47"/>
      <c r="E25" s="12"/>
      <c r="F25" s="12"/>
      <c r="G25" s="47"/>
      <c r="H25" s="12"/>
      <c r="I25" s="8"/>
      <c r="J25" s="12"/>
      <c r="K25" s="47"/>
      <c r="L25" s="12"/>
      <c r="M25" s="8"/>
      <c r="N25" s="12"/>
      <c r="O25" s="47"/>
      <c r="P25" s="18"/>
      <c r="Q25" s="8"/>
      <c r="R25" s="4"/>
      <c r="S25" s="4"/>
      <c r="T25" s="4"/>
    </row>
    <row r="26" spans="1:20" ht="15.75" customHeight="1" x14ac:dyDescent="0.25">
      <c r="A26" s="61"/>
      <c r="B26" s="13" t="s">
        <v>15</v>
      </c>
      <c r="C26" s="12"/>
      <c r="D26" s="47"/>
      <c r="E26" s="12"/>
      <c r="F26" s="12"/>
      <c r="G26" s="47"/>
      <c r="H26" s="12"/>
      <c r="I26" s="8"/>
      <c r="J26" s="12"/>
      <c r="K26" s="47"/>
      <c r="L26" s="12"/>
      <c r="M26" s="8"/>
      <c r="N26" s="12"/>
      <c r="O26" s="47"/>
      <c r="P26" s="18"/>
      <c r="Q26" s="8"/>
      <c r="R26" s="4"/>
      <c r="S26" s="4"/>
      <c r="T26" s="4"/>
    </row>
    <row r="27" spans="1:20" ht="15.75" customHeight="1" x14ac:dyDescent="0.25">
      <c r="A27" s="62"/>
      <c r="B27" s="13" t="s">
        <v>16</v>
      </c>
      <c r="C27" s="12"/>
      <c r="D27" s="47"/>
      <c r="E27" s="12"/>
      <c r="F27" s="12"/>
      <c r="G27" s="47"/>
      <c r="H27" s="12"/>
      <c r="I27" s="8"/>
      <c r="J27" s="12"/>
      <c r="K27" s="47"/>
      <c r="L27" s="12"/>
      <c r="M27" s="8"/>
      <c r="N27" s="12"/>
      <c r="O27" s="47"/>
      <c r="P27" s="18"/>
      <c r="Q27" s="8"/>
      <c r="R27" s="4"/>
      <c r="S27" s="4"/>
      <c r="T27" s="4"/>
    </row>
    <row r="28" spans="1:20" ht="15.75" customHeight="1" x14ac:dyDescent="0.25">
      <c r="A28" s="60" t="s">
        <v>32</v>
      </c>
      <c r="B28" s="11" t="s">
        <v>6</v>
      </c>
      <c r="C28" s="12"/>
      <c r="D28" s="47"/>
      <c r="E28" s="12"/>
      <c r="F28" s="12"/>
      <c r="G28" s="47"/>
      <c r="H28" s="12"/>
      <c r="I28" s="8"/>
      <c r="J28" s="12"/>
      <c r="K28" s="47"/>
      <c r="L28" s="12"/>
      <c r="M28" s="8"/>
      <c r="N28" s="12"/>
      <c r="O28" s="47"/>
      <c r="P28" s="18"/>
      <c r="Q28" s="8"/>
      <c r="R28" s="4"/>
      <c r="S28" s="4"/>
      <c r="T28" s="4"/>
    </row>
    <row r="29" spans="1:20" ht="15.75" customHeight="1" x14ac:dyDescent="0.25">
      <c r="A29" s="61"/>
      <c r="B29" s="11" t="s">
        <v>7</v>
      </c>
      <c r="C29" s="12"/>
      <c r="D29" s="47"/>
      <c r="E29" s="12"/>
      <c r="F29" s="12"/>
      <c r="G29" s="47"/>
      <c r="H29" s="12"/>
      <c r="I29" s="8"/>
      <c r="J29" s="12"/>
      <c r="K29" s="47"/>
      <c r="L29" s="12"/>
      <c r="M29" s="8"/>
      <c r="N29" s="12"/>
      <c r="O29" s="47"/>
      <c r="P29" s="18"/>
      <c r="Q29" s="8"/>
      <c r="R29" s="4"/>
      <c r="S29" s="4"/>
      <c r="T29" s="4"/>
    </row>
    <row r="30" spans="1:20" ht="15.75" customHeight="1" x14ac:dyDescent="0.25">
      <c r="A30" s="61"/>
      <c r="B30" s="13" t="s">
        <v>9</v>
      </c>
      <c r="C30" s="12"/>
      <c r="D30" s="47"/>
      <c r="E30" s="12"/>
      <c r="F30" s="12"/>
      <c r="G30" s="47"/>
      <c r="H30" s="12"/>
      <c r="I30" s="8"/>
      <c r="J30" s="12"/>
      <c r="K30" s="47"/>
      <c r="L30" s="12"/>
      <c r="M30" s="8"/>
      <c r="N30" s="12"/>
      <c r="O30" s="47"/>
      <c r="P30" s="18"/>
      <c r="Q30" s="8"/>
      <c r="R30" s="4"/>
      <c r="S30" s="4"/>
      <c r="T30" s="4"/>
    </row>
    <row r="31" spans="1:20" ht="15.75" customHeight="1" x14ac:dyDescent="0.25">
      <c r="A31" s="61"/>
      <c r="B31" s="13" t="s">
        <v>10</v>
      </c>
      <c r="C31" s="12"/>
      <c r="D31" s="47"/>
      <c r="E31" s="12"/>
      <c r="F31" s="12"/>
      <c r="G31" s="47"/>
      <c r="H31" s="12"/>
      <c r="I31" s="8"/>
      <c r="J31" s="12"/>
      <c r="K31" s="47"/>
      <c r="L31" s="12"/>
      <c r="M31" s="8"/>
      <c r="N31" s="12"/>
      <c r="O31" s="47"/>
      <c r="P31" s="18"/>
      <c r="Q31" s="8"/>
      <c r="R31" s="4"/>
      <c r="S31" s="4"/>
      <c r="T31" s="4"/>
    </row>
    <row r="32" spans="1:20" ht="15.75" customHeight="1" x14ac:dyDescent="0.25">
      <c r="A32" s="61"/>
      <c r="B32" s="11" t="s">
        <v>12</v>
      </c>
      <c r="C32" s="12"/>
      <c r="D32" s="47"/>
      <c r="E32" s="12"/>
      <c r="F32" s="12"/>
      <c r="G32" s="47"/>
      <c r="H32" s="12"/>
      <c r="I32" s="8"/>
      <c r="J32" s="12"/>
      <c r="K32" s="47"/>
      <c r="L32" s="12"/>
      <c r="M32" s="8"/>
      <c r="N32" s="12"/>
      <c r="O32" s="47"/>
      <c r="P32" s="18"/>
      <c r="Q32" s="8"/>
      <c r="R32" s="4"/>
      <c r="S32" s="4"/>
      <c r="T32" s="4"/>
    </row>
    <row r="33" spans="1:20" ht="15.75" customHeight="1" x14ac:dyDescent="0.25">
      <c r="A33" s="61"/>
      <c r="B33" s="13" t="s">
        <v>11</v>
      </c>
      <c r="C33" s="12"/>
      <c r="D33" s="47"/>
      <c r="E33" s="12"/>
      <c r="F33" s="12"/>
      <c r="G33" s="47"/>
      <c r="H33" s="12"/>
      <c r="I33" s="8"/>
      <c r="J33" s="12"/>
      <c r="K33" s="47"/>
      <c r="L33" s="12"/>
      <c r="M33" s="8"/>
      <c r="N33" s="12"/>
      <c r="O33" s="47"/>
      <c r="P33" s="18"/>
      <c r="Q33" s="8"/>
      <c r="R33" s="4"/>
      <c r="S33" s="4"/>
      <c r="T33" s="4"/>
    </row>
    <row r="34" spans="1:20" ht="15.75" customHeight="1" x14ac:dyDescent="0.25">
      <c r="A34" s="61"/>
      <c r="B34" s="13" t="s">
        <v>13</v>
      </c>
      <c r="C34" s="12"/>
      <c r="D34" s="47"/>
      <c r="E34" s="12"/>
      <c r="F34" s="12"/>
      <c r="G34" s="47"/>
      <c r="H34" s="12"/>
      <c r="I34" s="8"/>
      <c r="J34" s="12"/>
      <c r="K34" s="47"/>
      <c r="L34" s="12"/>
      <c r="M34" s="8"/>
      <c r="N34" s="12"/>
      <c r="O34" s="47"/>
      <c r="P34" s="18"/>
      <c r="Q34" s="8"/>
      <c r="R34" s="4"/>
      <c r="S34" s="4"/>
      <c r="T34" s="4"/>
    </row>
    <row r="35" spans="1:20" ht="15.75" customHeight="1" x14ac:dyDescent="0.25">
      <c r="A35" s="62"/>
      <c r="B35" s="11" t="s">
        <v>17</v>
      </c>
      <c r="C35" s="12"/>
      <c r="D35" s="47"/>
      <c r="E35" s="12"/>
      <c r="F35" s="12"/>
      <c r="G35" s="47"/>
      <c r="H35" s="12"/>
      <c r="I35" s="8"/>
      <c r="J35" s="12"/>
      <c r="K35" s="47"/>
      <c r="L35" s="12"/>
      <c r="M35" s="8"/>
      <c r="N35" s="12"/>
      <c r="O35" s="47"/>
      <c r="P35" s="18"/>
      <c r="Q35" s="8"/>
      <c r="R35" s="4"/>
      <c r="S35" s="4"/>
      <c r="T35" s="4"/>
    </row>
    <row r="36" spans="1:20" ht="15.75" customHeight="1" x14ac:dyDescent="0.25">
      <c r="A36" s="3">
        <v>10</v>
      </c>
      <c r="B36" s="13" t="s">
        <v>18</v>
      </c>
      <c r="C36" s="12"/>
      <c r="D36" s="47"/>
      <c r="E36" s="12"/>
      <c r="F36" s="12"/>
      <c r="G36" s="47"/>
      <c r="H36" s="12"/>
      <c r="I36" s="8"/>
      <c r="J36" s="12"/>
      <c r="K36" s="47"/>
      <c r="L36" s="12"/>
      <c r="M36" s="8"/>
      <c r="N36" s="12"/>
      <c r="O36" s="47"/>
      <c r="P36" s="18"/>
      <c r="Q36" s="8"/>
      <c r="R36" s="4"/>
      <c r="S36" s="4"/>
      <c r="T36" s="4"/>
    </row>
    <row r="37" spans="1:20" ht="15.75" customHeight="1" x14ac:dyDescent="0.25">
      <c r="A37" s="72">
        <v>11</v>
      </c>
      <c r="B37" s="13" t="s">
        <v>19</v>
      </c>
      <c r="C37" s="12"/>
      <c r="D37" s="47">
        <v>4</v>
      </c>
      <c r="E37" s="12"/>
      <c r="F37" s="12"/>
      <c r="G37" s="47">
        <v>25</v>
      </c>
      <c r="H37" s="12"/>
      <c r="I37" s="8"/>
      <c r="J37" s="12"/>
      <c r="K37" s="47">
        <v>75</v>
      </c>
      <c r="L37" s="12"/>
      <c r="M37" s="8"/>
      <c r="N37" s="12"/>
      <c r="O37" s="47">
        <v>3</v>
      </c>
      <c r="P37" s="18"/>
      <c r="Q37" s="8"/>
      <c r="R37" s="4"/>
      <c r="S37" s="4"/>
      <c r="T37" s="4"/>
    </row>
    <row r="38" spans="1:20" ht="15.75" customHeight="1" x14ac:dyDescent="0.25">
      <c r="A38" s="72"/>
      <c r="B38" s="13" t="s">
        <v>20</v>
      </c>
      <c r="C38" s="12"/>
      <c r="D38" s="47"/>
      <c r="E38" s="12"/>
      <c r="F38" s="12"/>
      <c r="G38" s="47"/>
      <c r="H38" s="12"/>
      <c r="I38" s="8"/>
      <c r="J38" s="12"/>
      <c r="K38" s="47"/>
      <c r="L38" s="12"/>
      <c r="M38" s="8"/>
      <c r="N38" s="12"/>
      <c r="O38" s="47"/>
      <c r="P38" s="18"/>
      <c r="Q38" s="8"/>
      <c r="R38" s="4"/>
      <c r="S38" s="4"/>
      <c r="T38" s="4"/>
    </row>
    <row r="39" spans="1:20" ht="15.75" customHeight="1" x14ac:dyDescent="0.25">
      <c r="A39" s="72"/>
      <c r="B39" s="13" t="s">
        <v>17</v>
      </c>
      <c r="C39" s="12"/>
      <c r="D39" s="47"/>
      <c r="E39" s="12"/>
      <c r="F39" s="12"/>
      <c r="G39" s="47"/>
      <c r="H39" s="12"/>
      <c r="I39" s="8"/>
      <c r="J39" s="12"/>
      <c r="K39" s="47"/>
      <c r="L39" s="12"/>
      <c r="M39" s="8"/>
      <c r="N39" s="12"/>
      <c r="O39" s="47"/>
      <c r="P39" s="18"/>
      <c r="Q39" s="8"/>
      <c r="R39" s="4"/>
      <c r="S39" s="4"/>
      <c r="T39" s="4"/>
    </row>
    <row r="40" spans="1:20" ht="15.75" customHeight="1" x14ac:dyDescent="0.25">
      <c r="A40" s="72"/>
      <c r="B40" s="13" t="s">
        <v>13</v>
      </c>
      <c r="C40" s="12"/>
      <c r="D40" s="47"/>
      <c r="E40" s="12"/>
      <c r="F40" s="12"/>
      <c r="G40" s="47"/>
      <c r="H40" s="12"/>
      <c r="I40" s="8"/>
      <c r="J40" s="12"/>
      <c r="K40" s="47"/>
      <c r="L40" s="12"/>
      <c r="M40" s="8"/>
      <c r="N40" s="12"/>
      <c r="O40" s="47"/>
      <c r="P40" s="18"/>
      <c r="Q40" s="8"/>
      <c r="R40" s="4"/>
      <c r="S40" s="4"/>
      <c r="T40" s="4"/>
    </row>
    <row r="41" spans="1:20" ht="15.75" customHeight="1" x14ac:dyDescent="0.25">
      <c r="A41" s="72"/>
      <c r="B41" s="13" t="s">
        <v>10</v>
      </c>
      <c r="C41" s="12"/>
      <c r="D41" s="47"/>
      <c r="E41" s="12"/>
      <c r="F41" s="12"/>
      <c r="G41" s="47"/>
      <c r="H41" s="12"/>
      <c r="I41" s="8"/>
      <c r="J41" s="12"/>
      <c r="K41" s="47"/>
      <c r="L41" s="12"/>
      <c r="M41" s="8"/>
      <c r="N41" s="12"/>
      <c r="O41" s="47"/>
      <c r="P41" s="18"/>
      <c r="Q41" s="8"/>
      <c r="R41" s="4"/>
      <c r="S41" s="4"/>
      <c r="T41" s="4"/>
    </row>
    <row r="42" spans="1:20" ht="15.75" customHeight="1" x14ac:dyDescent="0.25">
      <c r="A42" s="72"/>
      <c r="B42" s="13" t="s">
        <v>21</v>
      </c>
      <c r="C42" s="12"/>
      <c r="D42" s="47"/>
      <c r="E42" s="12"/>
      <c r="F42" s="12"/>
      <c r="G42" s="47"/>
      <c r="H42" s="12"/>
      <c r="I42" s="8"/>
      <c r="J42" s="12"/>
      <c r="K42" s="47"/>
      <c r="L42" s="12"/>
      <c r="M42" s="8"/>
      <c r="N42" s="12"/>
      <c r="O42" s="47"/>
      <c r="P42" s="18"/>
      <c r="Q42" s="8"/>
      <c r="R42" s="4"/>
      <c r="S42" s="4"/>
      <c r="T42" s="4"/>
    </row>
    <row r="43" spans="1:20" ht="31.5" customHeight="1" x14ac:dyDescent="0.25">
      <c r="A43" s="72"/>
      <c r="B43" s="13" t="s">
        <v>22</v>
      </c>
      <c r="C43" s="12"/>
      <c r="D43" s="47"/>
      <c r="E43" s="12"/>
      <c r="F43" s="12"/>
      <c r="G43" s="47"/>
      <c r="H43" s="12"/>
      <c r="I43" s="8"/>
      <c r="J43" s="12"/>
      <c r="K43" s="47"/>
      <c r="L43" s="12"/>
      <c r="M43" s="8"/>
      <c r="N43" s="12"/>
      <c r="O43" s="47"/>
      <c r="P43" s="18"/>
      <c r="Q43" s="8"/>
      <c r="R43" s="4"/>
      <c r="S43" s="4"/>
      <c r="T43" s="4"/>
    </row>
    <row r="44" spans="1:20" ht="38.25" x14ac:dyDescent="0.25">
      <c r="A44" s="72"/>
      <c r="B44" s="13" t="s">
        <v>23</v>
      </c>
      <c r="C44" s="12"/>
      <c r="D44" s="47"/>
      <c r="E44" s="12"/>
      <c r="F44" s="12"/>
      <c r="G44" s="47"/>
      <c r="H44" s="12"/>
      <c r="I44" s="8"/>
      <c r="J44" s="12"/>
      <c r="K44" s="47"/>
      <c r="L44" s="12"/>
      <c r="M44" s="8"/>
      <c r="N44" s="12"/>
      <c r="O44" s="47"/>
      <c r="P44" s="18"/>
      <c r="Q44" s="8"/>
      <c r="R44" s="4"/>
      <c r="S44" s="4"/>
      <c r="T44" s="4"/>
    </row>
    <row r="45" spans="1:20" ht="25.5" x14ac:dyDescent="0.25">
      <c r="A45" s="72"/>
      <c r="B45" s="13" t="s">
        <v>24</v>
      </c>
      <c r="C45" s="12"/>
      <c r="D45" s="47"/>
      <c r="E45" s="12"/>
      <c r="F45" s="12"/>
      <c r="G45" s="47"/>
      <c r="H45" s="12"/>
      <c r="I45" s="8"/>
      <c r="J45" s="12"/>
      <c r="K45" s="47"/>
      <c r="L45" s="12"/>
      <c r="M45" s="8"/>
      <c r="N45" s="12"/>
      <c r="O45" s="47"/>
      <c r="P45" s="18"/>
      <c r="Q45" s="8"/>
      <c r="R45" s="4"/>
      <c r="S45" s="4"/>
      <c r="T45" s="4"/>
    </row>
    <row r="46" spans="1:20" ht="38.25" x14ac:dyDescent="0.25">
      <c r="A46" s="72"/>
      <c r="B46" s="13" t="s">
        <v>25</v>
      </c>
      <c r="C46" s="12"/>
      <c r="D46" s="47"/>
      <c r="E46" s="12"/>
      <c r="F46" s="12"/>
      <c r="G46" s="47"/>
      <c r="H46" s="12"/>
      <c r="I46" s="8"/>
      <c r="J46" s="12"/>
      <c r="K46" s="47"/>
      <c r="L46" s="12"/>
      <c r="M46" s="8"/>
      <c r="N46" s="12"/>
      <c r="O46" s="47"/>
      <c r="P46" s="18"/>
      <c r="Q46" s="8"/>
      <c r="R46" s="4"/>
      <c r="S46" s="4"/>
      <c r="T46" s="4"/>
    </row>
    <row r="47" spans="1:20" ht="38.25" x14ac:dyDescent="0.25">
      <c r="A47" s="72"/>
      <c r="B47" s="13" t="s">
        <v>26</v>
      </c>
      <c r="C47" s="12"/>
      <c r="D47" s="47"/>
      <c r="E47" s="12"/>
      <c r="F47" s="12"/>
      <c r="G47" s="47"/>
      <c r="H47" s="12"/>
      <c r="I47" s="8"/>
      <c r="J47" s="12"/>
      <c r="K47" s="47"/>
      <c r="L47" s="12"/>
      <c r="M47" s="8"/>
      <c r="N47" s="12"/>
      <c r="O47" s="47"/>
      <c r="P47" s="18"/>
      <c r="Q47" s="8"/>
      <c r="R47" s="4"/>
      <c r="S47" s="4"/>
      <c r="T47" s="4"/>
    </row>
    <row r="49" spans="1:17" x14ac:dyDescent="0.25">
      <c r="A49" s="74" t="s">
        <v>33</v>
      </c>
      <c r="B49" s="74"/>
      <c r="C49" s="74"/>
      <c r="D49" s="74"/>
      <c r="E49" s="74"/>
      <c r="F49" s="74"/>
      <c r="G49" s="74"/>
      <c r="H49" s="74"/>
      <c r="I49" s="74"/>
      <c r="J49" s="74"/>
      <c r="K49" s="74"/>
      <c r="L49" s="74"/>
      <c r="M49" s="74"/>
      <c r="N49" s="74"/>
      <c r="O49" s="74"/>
      <c r="P49" s="74"/>
      <c r="Q49" s="74"/>
    </row>
  </sheetData>
  <mergeCells count="15">
    <mergeCell ref="A49:Q49"/>
    <mergeCell ref="A37:A47"/>
    <mergeCell ref="R3:T3"/>
    <mergeCell ref="A12:A17"/>
    <mergeCell ref="A18:A27"/>
    <mergeCell ref="A28:A35"/>
    <mergeCell ref="A5:A7"/>
    <mergeCell ref="A8:A11"/>
    <mergeCell ref="A1:Q2"/>
    <mergeCell ref="A3:A4"/>
    <mergeCell ref="B3:B4"/>
    <mergeCell ref="C3:E3"/>
    <mergeCell ref="F3:I3"/>
    <mergeCell ref="J3:M3"/>
    <mergeCell ref="N3:Q3"/>
  </mergeCells>
  <pageMargins left="0.7" right="0.7" top="0.75" bottom="0.75" header="0.3" footer="0.3"/>
  <pageSetup paperSize="9" scale="7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tabSelected="1" workbookViewId="0">
      <pane xSplit="1" ySplit="4" topLeftCell="B5" activePane="bottomRight" state="frozen"/>
      <selection pane="topRight" activeCell="B1" sqref="B1"/>
      <selection pane="bottomLeft" activeCell="A5" sqref="A5"/>
      <selection pane="bottomRight" activeCell="J42" sqref="J42"/>
    </sheetView>
  </sheetViews>
  <sheetFormatPr defaultRowHeight="15" x14ac:dyDescent="0.25"/>
  <cols>
    <col min="1" max="1" width="21.28515625" customWidth="1"/>
    <col min="2" max="2" width="19.140625" style="14" customWidth="1"/>
    <col min="3" max="3" width="9.140625" style="14"/>
    <col min="4" max="4" width="9.140625" style="48"/>
    <col min="5" max="6" width="9.140625" style="14"/>
    <col min="7" max="7" width="9.140625" style="48"/>
    <col min="8" max="8" width="9.140625" style="14"/>
    <col min="9" max="9" width="10" bestFit="1" customWidth="1"/>
    <col min="10" max="10" width="9.140625" style="14"/>
    <col min="11" max="11" width="9.140625" style="48"/>
    <col min="12" max="12" width="9.140625" style="14"/>
    <col min="13" max="13" width="10" bestFit="1" customWidth="1"/>
    <col min="14" max="14" width="9.140625" style="14"/>
    <col min="15" max="15" width="9.140625" style="48"/>
    <col min="16" max="16" width="9.140625" style="14"/>
    <col min="17" max="17" width="10" bestFit="1" customWidth="1"/>
    <col min="18" max="18" width="62.85546875" hidden="1" customWidth="1"/>
    <col min="19" max="19" width="46.140625" hidden="1" customWidth="1"/>
    <col min="20" max="20" width="30" hidden="1" customWidth="1"/>
  </cols>
  <sheetData>
    <row r="1" spans="1:20" ht="15" customHeight="1" x14ac:dyDescent="0.25">
      <c r="A1" s="58" t="s">
        <v>135</v>
      </c>
      <c r="B1" s="58"/>
      <c r="C1" s="58"/>
      <c r="D1" s="58"/>
      <c r="E1" s="58"/>
      <c r="F1" s="58"/>
      <c r="G1" s="58"/>
      <c r="H1" s="58"/>
      <c r="I1" s="58"/>
      <c r="J1" s="58"/>
      <c r="K1" s="58"/>
      <c r="L1" s="58"/>
      <c r="M1" s="58"/>
      <c r="N1" s="58"/>
      <c r="O1" s="58"/>
      <c r="P1" s="58"/>
      <c r="Q1" s="58"/>
    </row>
    <row r="2" spans="1:20" ht="12.75" customHeight="1" x14ac:dyDescent="0.25">
      <c r="A2" s="59"/>
      <c r="B2" s="59"/>
      <c r="C2" s="59"/>
      <c r="D2" s="59"/>
      <c r="E2" s="59"/>
      <c r="F2" s="59"/>
      <c r="G2" s="59"/>
      <c r="H2" s="59"/>
      <c r="I2" s="59"/>
      <c r="J2" s="59"/>
      <c r="K2" s="59"/>
      <c r="L2" s="59"/>
      <c r="M2" s="59"/>
      <c r="N2" s="59"/>
      <c r="O2" s="59"/>
      <c r="P2" s="59"/>
      <c r="Q2" s="59"/>
    </row>
    <row r="3" spans="1:20" ht="26.25" customHeight="1" x14ac:dyDescent="0.25">
      <c r="A3" s="64" t="s">
        <v>0</v>
      </c>
      <c r="B3" s="66" t="s">
        <v>1</v>
      </c>
      <c r="C3" s="73" t="s">
        <v>2</v>
      </c>
      <c r="D3" s="73"/>
      <c r="E3" s="73"/>
      <c r="F3" s="63" t="s">
        <v>3</v>
      </c>
      <c r="G3" s="63"/>
      <c r="H3" s="63"/>
      <c r="I3" s="63"/>
      <c r="J3" s="63" t="s">
        <v>4</v>
      </c>
      <c r="K3" s="63"/>
      <c r="L3" s="63"/>
      <c r="M3" s="63"/>
      <c r="N3" s="63" t="s">
        <v>27</v>
      </c>
      <c r="O3" s="63"/>
      <c r="P3" s="63"/>
      <c r="Q3" s="63"/>
      <c r="R3" s="55" t="s">
        <v>35</v>
      </c>
      <c r="S3" s="56"/>
      <c r="T3" s="57"/>
    </row>
    <row r="4" spans="1:20" ht="15.75" customHeight="1" x14ac:dyDescent="0.25">
      <c r="A4" s="65"/>
      <c r="B4" s="67"/>
      <c r="C4" s="10">
        <v>2018</v>
      </c>
      <c r="D4" s="46">
        <v>2019</v>
      </c>
      <c r="E4" s="10">
        <v>2020</v>
      </c>
      <c r="F4" s="10">
        <v>2018</v>
      </c>
      <c r="G4" s="46">
        <v>2019</v>
      </c>
      <c r="H4" s="10">
        <v>2020</v>
      </c>
      <c r="I4" s="5" t="s">
        <v>5</v>
      </c>
      <c r="J4" s="10">
        <v>2018</v>
      </c>
      <c r="K4" s="46">
        <v>2019</v>
      </c>
      <c r="L4" s="10">
        <v>2020</v>
      </c>
      <c r="M4" s="1" t="s">
        <v>5</v>
      </c>
      <c r="N4" s="10">
        <v>2018</v>
      </c>
      <c r="O4" s="46">
        <v>2019</v>
      </c>
      <c r="P4" s="10">
        <v>2020</v>
      </c>
      <c r="Q4" s="1" t="s">
        <v>5</v>
      </c>
      <c r="R4" s="6">
        <v>2018</v>
      </c>
      <c r="S4" s="6">
        <v>2019</v>
      </c>
      <c r="T4" s="6">
        <v>2020</v>
      </c>
    </row>
    <row r="5" spans="1:20" ht="44.25" customHeight="1" x14ac:dyDescent="0.25">
      <c r="A5" s="68" t="s">
        <v>28</v>
      </c>
      <c r="B5" s="11" t="s">
        <v>6</v>
      </c>
      <c r="C5" s="12">
        <v>26</v>
      </c>
      <c r="D5" s="47">
        <v>32</v>
      </c>
      <c r="E5" s="12">
        <v>26</v>
      </c>
      <c r="F5" s="12">
        <v>80.8</v>
      </c>
      <c r="G5" s="47">
        <v>53</v>
      </c>
      <c r="H5" s="12">
        <v>26</v>
      </c>
      <c r="I5" s="8"/>
      <c r="J5" s="12">
        <v>96</v>
      </c>
      <c r="K5" s="47">
        <v>84</v>
      </c>
      <c r="L5" s="12">
        <v>73</v>
      </c>
      <c r="M5" s="8"/>
      <c r="N5" s="12">
        <v>4.0999999999999996</v>
      </c>
      <c r="O5" s="47">
        <v>3.4</v>
      </c>
      <c r="P5" s="12">
        <v>3</v>
      </c>
      <c r="Q5" s="8"/>
      <c r="R5" s="7" t="s">
        <v>34</v>
      </c>
      <c r="S5" s="7" t="s">
        <v>34</v>
      </c>
      <c r="T5" s="7" t="s">
        <v>34</v>
      </c>
    </row>
    <row r="6" spans="1:20" ht="15.75" customHeight="1" x14ac:dyDescent="0.25">
      <c r="A6" s="69"/>
      <c r="B6" s="11" t="s">
        <v>7</v>
      </c>
      <c r="C6" s="12">
        <v>25</v>
      </c>
      <c r="D6" s="47">
        <v>33</v>
      </c>
      <c r="E6" s="12">
        <v>26</v>
      </c>
      <c r="F6" s="12">
        <v>84</v>
      </c>
      <c r="G6" s="47">
        <v>57.6</v>
      </c>
      <c r="H6" s="12">
        <v>31</v>
      </c>
      <c r="I6" s="8"/>
      <c r="J6" s="12">
        <v>100</v>
      </c>
      <c r="K6" s="47">
        <v>90.9</v>
      </c>
      <c r="L6" s="12">
        <v>88</v>
      </c>
      <c r="M6" s="8"/>
      <c r="N6" s="12">
        <v>4.3</v>
      </c>
      <c r="O6" s="47">
        <v>3.6</v>
      </c>
      <c r="P6" s="12">
        <v>3.2</v>
      </c>
      <c r="Q6" s="8"/>
      <c r="R6" s="4"/>
      <c r="S6" s="4"/>
      <c r="T6" s="4"/>
    </row>
    <row r="7" spans="1:20" ht="15.75" customHeight="1" x14ac:dyDescent="0.25">
      <c r="A7" s="69"/>
      <c r="B7" s="11" t="s">
        <v>8</v>
      </c>
      <c r="C7" s="12">
        <v>25</v>
      </c>
      <c r="D7" s="47">
        <v>32</v>
      </c>
      <c r="E7" s="12">
        <v>27</v>
      </c>
      <c r="F7" s="12">
        <v>60</v>
      </c>
      <c r="G7" s="47">
        <v>40.6</v>
      </c>
      <c r="H7" s="12">
        <v>48</v>
      </c>
      <c r="I7" s="8"/>
      <c r="J7" s="12">
        <v>100</v>
      </c>
      <c r="K7" s="47">
        <v>93.7</v>
      </c>
      <c r="L7" s="12">
        <v>93</v>
      </c>
      <c r="M7" s="8"/>
      <c r="N7" s="12">
        <v>3.7</v>
      </c>
      <c r="O7" s="47">
        <v>3.3</v>
      </c>
      <c r="P7" s="12">
        <v>3.4</v>
      </c>
      <c r="Q7" s="8"/>
      <c r="R7" s="4"/>
      <c r="S7" s="4"/>
      <c r="T7" s="4"/>
    </row>
    <row r="8" spans="1:20" ht="15.75" customHeight="1" x14ac:dyDescent="0.25">
      <c r="A8" s="68" t="s">
        <v>29</v>
      </c>
      <c r="B8" s="11" t="s">
        <v>6</v>
      </c>
      <c r="C8" s="12">
        <v>21</v>
      </c>
      <c r="D8" s="47">
        <v>27</v>
      </c>
      <c r="E8" s="12">
        <v>26</v>
      </c>
      <c r="F8" s="12">
        <v>0</v>
      </c>
      <c r="G8" s="47">
        <v>18.5</v>
      </c>
      <c r="H8" s="12">
        <v>8</v>
      </c>
      <c r="I8" s="8"/>
      <c r="J8" s="12">
        <v>19</v>
      </c>
      <c r="K8" s="47">
        <v>40.700000000000003</v>
      </c>
      <c r="L8" s="12">
        <v>77</v>
      </c>
      <c r="M8" s="8"/>
      <c r="N8" s="12">
        <v>2.2000000000000002</v>
      </c>
      <c r="O8" s="47">
        <v>2.6</v>
      </c>
      <c r="P8" s="12">
        <v>3.1</v>
      </c>
      <c r="Q8" s="8"/>
      <c r="R8" s="4"/>
      <c r="S8" s="4"/>
      <c r="T8" s="4"/>
    </row>
    <row r="9" spans="1:20" ht="15.75" customHeight="1" x14ac:dyDescent="0.25">
      <c r="A9" s="69"/>
      <c r="B9" s="11" t="s">
        <v>7</v>
      </c>
      <c r="C9" s="12">
        <v>19</v>
      </c>
      <c r="D9" s="47">
        <v>27</v>
      </c>
      <c r="E9" s="12">
        <v>25</v>
      </c>
      <c r="F9" s="12">
        <v>42</v>
      </c>
      <c r="G9" s="47">
        <v>29.6</v>
      </c>
      <c r="H9" s="12">
        <v>28</v>
      </c>
      <c r="I9" s="8"/>
      <c r="J9" s="12">
        <v>100</v>
      </c>
      <c r="K9" s="47">
        <v>85</v>
      </c>
      <c r="L9" s="12">
        <v>80</v>
      </c>
      <c r="M9" s="8"/>
      <c r="N9" s="12">
        <v>3.4</v>
      </c>
      <c r="O9" s="47">
        <v>3.7</v>
      </c>
      <c r="P9" s="12">
        <v>3.1</v>
      </c>
      <c r="Q9" s="8"/>
      <c r="R9" s="4"/>
      <c r="S9" s="4"/>
      <c r="T9" s="4"/>
    </row>
    <row r="10" spans="1:20" ht="15.75" customHeight="1" x14ac:dyDescent="0.25">
      <c r="A10" s="69"/>
      <c r="B10" s="11" t="s">
        <v>9</v>
      </c>
      <c r="C10" s="12">
        <v>19</v>
      </c>
      <c r="D10" s="47">
        <v>27</v>
      </c>
      <c r="E10" s="12">
        <v>25</v>
      </c>
      <c r="F10" s="12">
        <v>21</v>
      </c>
      <c r="G10" s="47">
        <v>33.299999999999997</v>
      </c>
      <c r="H10" s="12">
        <v>56</v>
      </c>
      <c r="I10" s="8"/>
      <c r="J10" s="12">
        <v>68.5</v>
      </c>
      <c r="K10" s="47">
        <v>74</v>
      </c>
      <c r="L10" s="12">
        <v>92</v>
      </c>
      <c r="M10" s="8"/>
      <c r="N10" s="12">
        <v>2.9</v>
      </c>
      <c r="O10" s="47">
        <v>3.1</v>
      </c>
      <c r="P10" s="12">
        <v>3.5</v>
      </c>
      <c r="Q10" s="8"/>
      <c r="R10" s="4"/>
      <c r="S10" s="4"/>
      <c r="T10" s="4"/>
    </row>
    <row r="11" spans="1:20" ht="15.75" customHeight="1" x14ac:dyDescent="0.25">
      <c r="A11" s="69"/>
      <c r="B11" s="11" t="s">
        <v>10</v>
      </c>
      <c r="C11" s="12">
        <v>19</v>
      </c>
      <c r="D11" s="47">
        <v>27</v>
      </c>
      <c r="E11" s="12">
        <v>26</v>
      </c>
      <c r="F11" s="12">
        <v>31.6</v>
      </c>
      <c r="G11" s="47">
        <v>14.8</v>
      </c>
      <c r="H11" s="12">
        <v>8</v>
      </c>
      <c r="I11" s="8"/>
      <c r="J11" s="12">
        <v>100</v>
      </c>
      <c r="K11" s="47">
        <v>88.9</v>
      </c>
      <c r="L11" s="12">
        <v>77</v>
      </c>
      <c r="M11" s="8"/>
      <c r="N11" s="12">
        <v>3.3</v>
      </c>
      <c r="O11" s="47">
        <v>3</v>
      </c>
      <c r="P11" s="12">
        <v>2.8</v>
      </c>
      <c r="Q11" s="8"/>
      <c r="R11" s="4"/>
      <c r="S11" s="4"/>
      <c r="T11" s="4"/>
    </row>
    <row r="12" spans="1:20" ht="15.75" customHeight="1" x14ac:dyDescent="0.25">
      <c r="A12" s="68" t="s">
        <v>30</v>
      </c>
      <c r="B12" s="11" t="s">
        <v>6</v>
      </c>
      <c r="C12" s="12">
        <v>10</v>
      </c>
      <c r="D12" s="47">
        <v>19</v>
      </c>
      <c r="E12" s="12">
        <v>21</v>
      </c>
      <c r="F12" s="12">
        <v>40</v>
      </c>
      <c r="G12" s="47">
        <v>0</v>
      </c>
      <c r="H12" s="12">
        <v>29</v>
      </c>
      <c r="I12" s="8"/>
      <c r="J12" s="12">
        <v>70</v>
      </c>
      <c r="K12" s="47">
        <v>0</v>
      </c>
      <c r="L12" s="12">
        <v>76</v>
      </c>
      <c r="M12" s="8"/>
      <c r="N12" s="12">
        <v>3.3</v>
      </c>
      <c r="O12" s="47">
        <v>2</v>
      </c>
      <c r="P12" s="12">
        <v>3</v>
      </c>
      <c r="Q12" s="8"/>
      <c r="R12" s="4"/>
      <c r="S12" s="4"/>
      <c r="T12" s="4"/>
    </row>
    <row r="13" spans="1:20" ht="15.75" customHeight="1" x14ac:dyDescent="0.25">
      <c r="A13" s="69"/>
      <c r="B13" s="11" t="s">
        <v>7</v>
      </c>
      <c r="C13" s="12">
        <v>9</v>
      </c>
      <c r="D13" s="47">
        <v>19</v>
      </c>
      <c r="E13" s="12">
        <v>22</v>
      </c>
      <c r="F13" s="12">
        <v>44</v>
      </c>
      <c r="G13" s="47">
        <v>1.5</v>
      </c>
      <c r="H13" s="12">
        <v>27</v>
      </c>
      <c r="I13" s="8"/>
      <c r="J13" s="12">
        <v>100</v>
      </c>
      <c r="K13" s="47">
        <v>73.7</v>
      </c>
      <c r="L13" s="12">
        <v>86</v>
      </c>
      <c r="M13" s="8"/>
      <c r="N13" s="12">
        <v>3.4</v>
      </c>
      <c r="O13" s="47">
        <v>2.8</v>
      </c>
      <c r="P13" s="12">
        <v>3.1</v>
      </c>
      <c r="Q13" s="8"/>
      <c r="R13" s="4"/>
      <c r="S13" s="4"/>
      <c r="T13" s="4"/>
    </row>
    <row r="14" spans="1:20" ht="15.75" customHeight="1" x14ac:dyDescent="0.25">
      <c r="A14" s="69"/>
      <c r="B14" s="11" t="s">
        <v>10</v>
      </c>
      <c r="C14" s="12">
        <v>11</v>
      </c>
      <c r="D14" s="47">
        <v>16</v>
      </c>
      <c r="E14" s="12">
        <v>20</v>
      </c>
      <c r="F14" s="12">
        <v>27</v>
      </c>
      <c r="G14" s="47">
        <v>18.8</v>
      </c>
      <c r="H14" s="12">
        <v>50</v>
      </c>
      <c r="I14" s="8"/>
      <c r="J14" s="12">
        <v>91</v>
      </c>
      <c r="K14" s="47">
        <v>75</v>
      </c>
      <c r="L14" s="12">
        <v>90</v>
      </c>
      <c r="M14" s="8"/>
      <c r="N14" s="12">
        <v>3.2</v>
      </c>
      <c r="O14" s="47">
        <v>2.9</v>
      </c>
      <c r="P14" s="12">
        <v>3.5</v>
      </c>
      <c r="Q14" s="8"/>
      <c r="R14" s="4"/>
      <c r="S14" s="4"/>
      <c r="T14" s="4"/>
    </row>
    <row r="15" spans="1:20" ht="15.75" customHeight="1" x14ac:dyDescent="0.25">
      <c r="A15" s="69"/>
      <c r="B15" s="11" t="s">
        <v>11</v>
      </c>
      <c r="C15" s="12">
        <v>11</v>
      </c>
      <c r="D15" s="47">
        <v>17</v>
      </c>
      <c r="E15" s="12">
        <v>20</v>
      </c>
      <c r="F15" s="12">
        <v>0</v>
      </c>
      <c r="G15" s="47">
        <v>0</v>
      </c>
      <c r="H15" s="12">
        <v>35</v>
      </c>
      <c r="I15" s="8"/>
      <c r="J15" s="12">
        <v>73</v>
      </c>
      <c r="K15" s="47">
        <v>52.9</v>
      </c>
      <c r="L15" s="12">
        <v>85</v>
      </c>
      <c r="M15" s="8"/>
      <c r="N15" s="12">
        <v>2.7</v>
      </c>
      <c r="O15" s="47">
        <v>2.5</v>
      </c>
      <c r="P15" s="12">
        <v>3.2</v>
      </c>
      <c r="Q15" s="8"/>
      <c r="R15" s="4"/>
      <c r="S15" s="4"/>
      <c r="T15" s="4"/>
    </row>
    <row r="16" spans="1:20" ht="15.75" customHeight="1" x14ac:dyDescent="0.25">
      <c r="A16" s="69"/>
      <c r="B16" s="11" t="s">
        <v>12</v>
      </c>
      <c r="C16" s="12">
        <v>9</v>
      </c>
      <c r="D16" s="47">
        <v>18</v>
      </c>
      <c r="E16" s="12">
        <v>23</v>
      </c>
      <c r="F16" s="12">
        <v>11</v>
      </c>
      <c r="G16" s="47">
        <v>0</v>
      </c>
      <c r="H16" s="12">
        <v>30</v>
      </c>
      <c r="I16" s="8"/>
      <c r="J16" s="12">
        <v>55.5</v>
      </c>
      <c r="K16" s="47">
        <v>33</v>
      </c>
      <c r="L16" s="12">
        <v>91</v>
      </c>
      <c r="M16" s="8"/>
      <c r="N16" s="12">
        <v>2.7</v>
      </c>
      <c r="O16" s="47">
        <v>2.2999999999999998</v>
      </c>
      <c r="P16" s="12">
        <v>3.2</v>
      </c>
      <c r="Q16" s="8"/>
      <c r="R16" s="4"/>
      <c r="S16" s="4"/>
      <c r="T16" s="4"/>
    </row>
    <row r="17" spans="1:20" ht="15.75" customHeight="1" x14ac:dyDescent="0.25">
      <c r="A17" s="75"/>
      <c r="B17" s="11" t="s">
        <v>9</v>
      </c>
      <c r="C17" s="12">
        <v>8</v>
      </c>
      <c r="D17" s="47">
        <v>18</v>
      </c>
      <c r="E17" s="12">
        <v>23</v>
      </c>
      <c r="F17" s="12">
        <v>12.5</v>
      </c>
      <c r="G17" s="47">
        <v>5.6</v>
      </c>
      <c r="H17" s="12">
        <v>26</v>
      </c>
      <c r="I17" s="8"/>
      <c r="J17" s="12">
        <v>75</v>
      </c>
      <c r="K17" s="47">
        <v>50</v>
      </c>
      <c r="L17" s="12">
        <v>87</v>
      </c>
      <c r="M17" s="8"/>
      <c r="N17" s="12">
        <v>2.9</v>
      </c>
      <c r="O17" s="47">
        <v>2.6</v>
      </c>
      <c r="P17" s="12">
        <v>3.1</v>
      </c>
      <c r="Q17" s="8"/>
      <c r="R17" s="4"/>
      <c r="S17" s="4"/>
      <c r="T17" s="4"/>
    </row>
    <row r="18" spans="1:20" ht="15.75" customHeight="1" x14ac:dyDescent="0.25">
      <c r="A18" s="60" t="s">
        <v>31</v>
      </c>
      <c r="B18" s="11" t="s">
        <v>6</v>
      </c>
      <c r="C18" s="12"/>
      <c r="D18" s="47">
        <v>11</v>
      </c>
      <c r="E18" s="12">
        <v>20</v>
      </c>
      <c r="F18" s="12"/>
      <c r="G18" s="47">
        <v>0</v>
      </c>
      <c r="H18" s="12">
        <v>33</v>
      </c>
      <c r="I18" s="8"/>
      <c r="J18" s="12"/>
      <c r="K18" s="47">
        <v>27</v>
      </c>
      <c r="L18" s="12">
        <v>73</v>
      </c>
      <c r="M18" s="8"/>
      <c r="N18" s="12"/>
      <c r="O18" s="47">
        <v>2.2999999999999998</v>
      </c>
      <c r="P18" s="12">
        <v>3.1</v>
      </c>
      <c r="Q18" s="8"/>
      <c r="R18" s="4"/>
      <c r="S18" s="4"/>
      <c r="T18" s="4"/>
    </row>
    <row r="19" spans="1:20" ht="15.75" customHeight="1" x14ac:dyDescent="0.25">
      <c r="A19" s="61"/>
      <c r="B19" s="11" t="s">
        <v>7</v>
      </c>
      <c r="C19" s="12"/>
      <c r="D19" s="47">
        <v>11</v>
      </c>
      <c r="E19" s="12">
        <v>15</v>
      </c>
      <c r="F19" s="12"/>
      <c r="G19" s="47">
        <v>45.5</v>
      </c>
      <c r="H19" s="12">
        <v>47</v>
      </c>
      <c r="I19" s="8"/>
      <c r="J19" s="12"/>
      <c r="K19" s="47">
        <v>63.7</v>
      </c>
      <c r="L19" s="12">
        <v>87</v>
      </c>
      <c r="M19" s="8"/>
      <c r="N19" s="12"/>
      <c r="O19" s="47">
        <v>3</v>
      </c>
      <c r="P19" s="12">
        <v>3.3</v>
      </c>
      <c r="Q19" s="8"/>
      <c r="R19" s="4"/>
      <c r="S19" s="4"/>
      <c r="T19" s="4"/>
    </row>
    <row r="20" spans="1:20" ht="15.75" customHeight="1" x14ac:dyDescent="0.25">
      <c r="A20" s="61"/>
      <c r="B20" s="13" t="s">
        <v>13</v>
      </c>
      <c r="C20" s="12"/>
      <c r="D20" s="47">
        <v>12</v>
      </c>
      <c r="E20" s="12">
        <v>16</v>
      </c>
      <c r="F20" s="12"/>
      <c r="G20" s="47">
        <v>8.3000000000000007</v>
      </c>
      <c r="H20" s="12">
        <v>50</v>
      </c>
      <c r="I20" s="8"/>
      <c r="J20" s="12"/>
      <c r="K20" s="47">
        <v>25</v>
      </c>
      <c r="L20" s="12">
        <v>100</v>
      </c>
      <c r="M20" s="8"/>
      <c r="N20" s="12"/>
      <c r="O20" s="47">
        <v>2.2999999999999998</v>
      </c>
      <c r="P20" s="12">
        <v>3.5</v>
      </c>
      <c r="Q20" s="8"/>
      <c r="R20" s="4"/>
      <c r="S20" s="4"/>
      <c r="T20" s="4"/>
    </row>
    <row r="21" spans="1:20" ht="15.75" customHeight="1" x14ac:dyDescent="0.25">
      <c r="A21" s="61"/>
      <c r="B21" s="13" t="s">
        <v>11</v>
      </c>
      <c r="C21" s="12"/>
      <c r="D21" s="47">
        <v>11</v>
      </c>
      <c r="E21" s="12">
        <v>20</v>
      </c>
      <c r="F21" s="12"/>
      <c r="G21" s="47">
        <v>0</v>
      </c>
      <c r="H21" s="12">
        <v>35</v>
      </c>
      <c r="I21" s="8"/>
      <c r="J21" s="12"/>
      <c r="K21" s="47">
        <v>45.5</v>
      </c>
      <c r="L21" s="12">
        <v>85</v>
      </c>
      <c r="M21" s="8"/>
      <c r="N21" s="12"/>
      <c r="O21" s="47">
        <v>2.5</v>
      </c>
      <c r="P21" s="12">
        <v>3.1</v>
      </c>
      <c r="Q21" s="8"/>
      <c r="R21" s="4"/>
      <c r="S21" s="4"/>
      <c r="T21" s="4"/>
    </row>
    <row r="22" spans="1:20" ht="15.75" customHeight="1" x14ac:dyDescent="0.25">
      <c r="A22" s="61"/>
      <c r="B22" s="13" t="s">
        <v>10</v>
      </c>
      <c r="C22" s="12"/>
      <c r="D22" s="47">
        <v>11</v>
      </c>
      <c r="E22" s="12">
        <v>1</v>
      </c>
      <c r="F22" s="12"/>
      <c r="G22" s="47">
        <v>18.2</v>
      </c>
      <c r="H22" s="12">
        <v>29</v>
      </c>
      <c r="I22" s="8"/>
      <c r="J22" s="12"/>
      <c r="K22" s="47">
        <v>81.8</v>
      </c>
      <c r="L22" s="12">
        <v>94</v>
      </c>
      <c r="M22" s="8"/>
      <c r="N22" s="12"/>
      <c r="O22" s="47">
        <v>3</v>
      </c>
      <c r="P22" s="12">
        <v>3.2</v>
      </c>
      <c r="Q22" s="8"/>
      <c r="R22" s="4"/>
      <c r="S22" s="4"/>
      <c r="T22" s="4"/>
    </row>
    <row r="23" spans="1:20" ht="15.75" customHeight="1" x14ac:dyDescent="0.25">
      <c r="A23" s="61"/>
      <c r="B23" s="13" t="s">
        <v>9</v>
      </c>
      <c r="C23" s="12"/>
      <c r="D23" s="47">
        <v>16</v>
      </c>
      <c r="E23" s="12">
        <v>16</v>
      </c>
      <c r="F23" s="12"/>
      <c r="G23" s="47">
        <v>31</v>
      </c>
      <c r="H23" s="12">
        <v>31</v>
      </c>
      <c r="I23" s="8"/>
      <c r="J23" s="12"/>
      <c r="K23" s="47">
        <v>94</v>
      </c>
      <c r="L23" s="12">
        <v>94</v>
      </c>
      <c r="M23" s="8"/>
      <c r="N23" s="12"/>
      <c r="O23" s="47">
        <v>3.3</v>
      </c>
      <c r="P23" s="12">
        <v>3.3</v>
      </c>
      <c r="Q23" s="8"/>
      <c r="R23" s="4"/>
      <c r="S23" s="4"/>
      <c r="T23" s="4"/>
    </row>
    <row r="24" spans="1:20" ht="15.75" customHeight="1" x14ac:dyDescent="0.25">
      <c r="A24" s="61"/>
      <c r="B24" s="11" t="s">
        <v>12</v>
      </c>
      <c r="C24" s="12"/>
      <c r="D24" s="47">
        <v>12</v>
      </c>
      <c r="E24" s="12">
        <v>15</v>
      </c>
      <c r="F24" s="12"/>
      <c r="G24" s="47">
        <v>0</v>
      </c>
      <c r="H24" s="12">
        <v>33</v>
      </c>
      <c r="I24" s="8"/>
      <c r="J24" s="12"/>
      <c r="K24" s="47">
        <v>41.7</v>
      </c>
      <c r="L24" s="12">
        <v>87</v>
      </c>
      <c r="M24" s="8"/>
      <c r="N24" s="12"/>
      <c r="O24" s="47">
        <v>2.4</v>
      </c>
      <c r="P24" s="12">
        <v>3.2</v>
      </c>
      <c r="Q24" s="8"/>
      <c r="R24" s="4"/>
      <c r="S24" s="4"/>
      <c r="T24" s="4"/>
    </row>
    <row r="25" spans="1:20" ht="15.75" customHeight="1" x14ac:dyDescent="0.25">
      <c r="A25" s="61"/>
      <c r="B25" s="13" t="s">
        <v>14</v>
      </c>
      <c r="C25" s="12"/>
      <c r="D25" s="47">
        <v>11</v>
      </c>
      <c r="E25" s="12">
        <v>4</v>
      </c>
      <c r="F25" s="12"/>
      <c r="G25" s="47">
        <v>45.5</v>
      </c>
      <c r="H25" s="12">
        <v>38</v>
      </c>
      <c r="I25" s="8"/>
      <c r="J25" s="12"/>
      <c r="K25" s="47">
        <v>54.6</v>
      </c>
      <c r="L25" s="12">
        <v>75</v>
      </c>
      <c r="M25" s="8"/>
      <c r="N25" s="12"/>
      <c r="O25" s="47">
        <v>3</v>
      </c>
      <c r="P25" s="12">
        <v>3.1</v>
      </c>
      <c r="Q25" s="8"/>
      <c r="R25" s="4"/>
      <c r="S25" s="4"/>
      <c r="T25" s="4"/>
    </row>
    <row r="26" spans="1:20" ht="15.75" customHeight="1" x14ac:dyDescent="0.25">
      <c r="A26" s="61"/>
      <c r="B26" s="13" t="s">
        <v>15</v>
      </c>
      <c r="C26" s="12"/>
      <c r="D26" s="47"/>
      <c r="E26" s="12"/>
      <c r="F26" s="12"/>
      <c r="G26" s="47"/>
      <c r="H26" s="12"/>
      <c r="I26" s="8"/>
      <c r="J26" s="12"/>
      <c r="K26" s="47"/>
      <c r="L26" s="12"/>
      <c r="M26" s="8"/>
      <c r="N26" s="12"/>
      <c r="O26" s="47"/>
      <c r="P26" s="12"/>
      <c r="Q26" s="8"/>
      <c r="R26" s="4"/>
      <c r="S26" s="4"/>
      <c r="T26" s="4"/>
    </row>
    <row r="27" spans="1:20" ht="15.75" customHeight="1" x14ac:dyDescent="0.25">
      <c r="A27" s="62"/>
      <c r="B27" s="13" t="s">
        <v>16</v>
      </c>
      <c r="C27" s="12"/>
      <c r="D27" s="47"/>
      <c r="E27" s="12"/>
      <c r="F27" s="12"/>
      <c r="G27" s="47"/>
      <c r="H27" s="12"/>
      <c r="I27" s="8"/>
      <c r="J27" s="12"/>
      <c r="K27" s="47"/>
      <c r="L27" s="12"/>
      <c r="M27" s="8"/>
      <c r="N27" s="12"/>
      <c r="O27" s="47"/>
      <c r="P27" s="12"/>
      <c r="Q27" s="8"/>
      <c r="R27" s="4"/>
      <c r="S27" s="4"/>
      <c r="T27" s="4"/>
    </row>
    <row r="28" spans="1:20" ht="15.75" customHeight="1" x14ac:dyDescent="0.25">
      <c r="A28" s="60" t="s">
        <v>32</v>
      </c>
      <c r="B28" s="11" t="s">
        <v>6</v>
      </c>
      <c r="C28" s="12"/>
      <c r="D28" s="47"/>
      <c r="E28" s="12">
        <v>8</v>
      </c>
      <c r="F28" s="12"/>
      <c r="G28" s="47"/>
      <c r="H28" s="12">
        <v>37</v>
      </c>
      <c r="I28" s="8"/>
      <c r="J28" s="12"/>
      <c r="K28" s="47"/>
      <c r="L28" s="12">
        <v>87</v>
      </c>
      <c r="M28" s="8"/>
      <c r="N28" s="12"/>
      <c r="O28" s="47"/>
      <c r="P28" s="12">
        <v>3.3</v>
      </c>
      <c r="Q28" s="8"/>
      <c r="R28" s="4"/>
      <c r="S28" s="4"/>
      <c r="T28" s="4"/>
    </row>
    <row r="29" spans="1:20" ht="15.75" customHeight="1" x14ac:dyDescent="0.25">
      <c r="A29" s="61"/>
      <c r="B29" s="11" t="s">
        <v>7</v>
      </c>
      <c r="C29" s="12"/>
      <c r="D29" s="47"/>
      <c r="E29" s="12">
        <v>8</v>
      </c>
      <c r="F29" s="12"/>
      <c r="G29" s="47"/>
      <c r="H29" s="12">
        <v>25</v>
      </c>
      <c r="I29" s="8"/>
      <c r="J29" s="12"/>
      <c r="K29" s="47"/>
      <c r="L29" s="12">
        <v>62</v>
      </c>
      <c r="M29" s="8"/>
      <c r="N29" s="12"/>
      <c r="O29" s="47"/>
      <c r="P29" s="12">
        <v>2.9</v>
      </c>
      <c r="Q29" s="8"/>
      <c r="R29" s="4"/>
      <c r="S29" s="4"/>
      <c r="T29" s="4"/>
    </row>
    <row r="30" spans="1:20" ht="15.75" customHeight="1" x14ac:dyDescent="0.25">
      <c r="A30" s="61"/>
      <c r="B30" s="13" t="s">
        <v>9</v>
      </c>
      <c r="C30" s="12"/>
      <c r="D30" s="47"/>
      <c r="E30" s="12">
        <v>10</v>
      </c>
      <c r="F30" s="12"/>
      <c r="G30" s="47"/>
      <c r="H30" s="12">
        <v>40</v>
      </c>
      <c r="I30" s="8"/>
      <c r="J30" s="12"/>
      <c r="K30" s="47"/>
      <c r="L30" s="12">
        <v>100</v>
      </c>
      <c r="M30" s="8"/>
      <c r="N30" s="12"/>
      <c r="O30" s="47"/>
      <c r="P30" s="12">
        <v>3.4</v>
      </c>
      <c r="Q30" s="8"/>
      <c r="R30" s="4"/>
      <c r="S30" s="4"/>
      <c r="T30" s="4"/>
    </row>
    <row r="31" spans="1:20" ht="15.75" customHeight="1" x14ac:dyDescent="0.25">
      <c r="A31" s="61"/>
      <c r="B31" s="13" t="s">
        <v>10</v>
      </c>
      <c r="C31" s="12"/>
      <c r="D31" s="47"/>
      <c r="E31" s="12">
        <v>9</v>
      </c>
      <c r="F31" s="12"/>
      <c r="G31" s="47"/>
      <c r="H31" s="12">
        <v>44</v>
      </c>
      <c r="I31" s="8"/>
      <c r="J31" s="12"/>
      <c r="K31" s="47"/>
      <c r="L31" s="12">
        <v>77</v>
      </c>
      <c r="M31" s="8"/>
      <c r="N31" s="12"/>
      <c r="O31" s="47"/>
      <c r="P31" s="12">
        <v>3.2</v>
      </c>
      <c r="Q31" s="8"/>
      <c r="R31" s="4"/>
      <c r="S31" s="4"/>
      <c r="T31" s="4"/>
    </row>
    <row r="32" spans="1:20" ht="15.75" customHeight="1" x14ac:dyDescent="0.25">
      <c r="A32" s="61"/>
      <c r="B32" s="11" t="s">
        <v>12</v>
      </c>
      <c r="C32" s="12"/>
      <c r="D32" s="47"/>
      <c r="E32" s="12">
        <v>9</v>
      </c>
      <c r="F32" s="12"/>
      <c r="G32" s="47"/>
      <c r="H32" s="12">
        <v>33</v>
      </c>
      <c r="I32" s="8"/>
      <c r="J32" s="12"/>
      <c r="K32" s="47"/>
      <c r="L32" s="12">
        <v>77</v>
      </c>
      <c r="M32" s="8"/>
      <c r="N32" s="12"/>
      <c r="O32" s="47"/>
      <c r="P32" s="12">
        <v>3.1</v>
      </c>
      <c r="Q32" s="8"/>
      <c r="R32" s="4"/>
      <c r="S32" s="4"/>
      <c r="T32" s="4"/>
    </row>
    <row r="33" spans="1:20" ht="15.75" customHeight="1" x14ac:dyDescent="0.25">
      <c r="A33" s="61"/>
      <c r="B33" s="13" t="s">
        <v>11</v>
      </c>
      <c r="C33" s="12"/>
      <c r="D33" s="47"/>
      <c r="E33" s="12">
        <v>9</v>
      </c>
      <c r="F33" s="12"/>
      <c r="G33" s="47"/>
      <c r="H33" s="12">
        <v>44</v>
      </c>
      <c r="I33" s="8"/>
      <c r="J33" s="12"/>
      <c r="K33" s="47"/>
      <c r="L33" s="12">
        <v>77</v>
      </c>
      <c r="M33" s="8"/>
      <c r="N33" s="12"/>
      <c r="O33" s="47"/>
      <c r="P33" s="12">
        <v>3.3</v>
      </c>
      <c r="Q33" s="8"/>
      <c r="R33" s="4"/>
      <c r="S33" s="4"/>
      <c r="T33" s="4"/>
    </row>
    <row r="34" spans="1:20" ht="15.75" customHeight="1" x14ac:dyDescent="0.25">
      <c r="A34" s="61"/>
      <c r="B34" s="13" t="s">
        <v>13</v>
      </c>
      <c r="C34" s="12"/>
      <c r="D34" s="47"/>
      <c r="E34" s="12">
        <v>8</v>
      </c>
      <c r="F34" s="12"/>
      <c r="G34" s="47"/>
      <c r="H34" s="12">
        <v>25</v>
      </c>
      <c r="I34" s="8"/>
      <c r="J34" s="12"/>
      <c r="K34" s="47"/>
      <c r="L34" s="12">
        <v>100</v>
      </c>
      <c r="M34" s="8"/>
      <c r="N34" s="12"/>
      <c r="O34" s="47"/>
      <c r="P34" s="12">
        <v>3.3</v>
      </c>
      <c r="Q34" s="8"/>
      <c r="R34" s="4"/>
      <c r="S34" s="4"/>
      <c r="T34" s="4"/>
    </row>
    <row r="35" spans="1:20" ht="15.75" customHeight="1" x14ac:dyDescent="0.25">
      <c r="A35" s="62"/>
      <c r="B35" s="11" t="s">
        <v>17</v>
      </c>
      <c r="C35" s="12"/>
      <c r="D35" s="47"/>
      <c r="E35" s="12">
        <v>10</v>
      </c>
      <c r="F35" s="12"/>
      <c r="G35" s="47"/>
      <c r="H35" s="12">
        <v>40</v>
      </c>
      <c r="I35" s="8"/>
      <c r="J35" s="12"/>
      <c r="K35" s="47"/>
      <c r="L35" s="12">
        <v>90</v>
      </c>
      <c r="M35" s="8"/>
      <c r="N35" s="12"/>
      <c r="O35" s="47"/>
      <c r="P35" s="12">
        <v>3.3</v>
      </c>
      <c r="Q35" s="8"/>
      <c r="R35" s="4"/>
      <c r="S35" s="4"/>
      <c r="T35" s="4"/>
    </row>
    <row r="36" spans="1:20" ht="15.75" customHeight="1" x14ac:dyDescent="0.25">
      <c r="A36" s="3">
        <v>10</v>
      </c>
      <c r="B36" s="13" t="s">
        <v>18</v>
      </c>
      <c r="C36" s="12"/>
      <c r="D36" s="47"/>
      <c r="E36" s="12"/>
      <c r="F36" s="12"/>
      <c r="G36" s="47"/>
      <c r="H36" s="12"/>
      <c r="I36" s="8"/>
      <c r="J36" s="12"/>
      <c r="K36" s="47"/>
      <c r="L36" s="12"/>
      <c r="M36" s="8"/>
      <c r="N36" s="12"/>
      <c r="O36" s="47"/>
      <c r="P36" s="12"/>
      <c r="Q36" s="8"/>
      <c r="R36" s="4"/>
      <c r="S36" s="4"/>
      <c r="T36" s="4"/>
    </row>
    <row r="37" spans="1:20" ht="15.75" customHeight="1" x14ac:dyDescent="0.25">
      <c r="A37" s="72">
        <v>11</v>
      </c>
      <c r="B37" s="13" t="s">
        <v>19</v>
      </c>
      <c r="C37" s="12">
        <v>5</v>
      </c>
      <c r="D37" s="47">
        <v>7</v>
      </c>
      <c r="E37" s="12"/>
      <c r="F37" s="12">
        <v>60</v>
      </c>
      <c r="G37" s="47">
        <v>14</v>
      </c>
      <c r="H37" s="12"/>
      <c r="I37" s="8"/>
      <c r="J37" s="12">
        <v>100</v>
      </c>
      <c r="K37" s="47">
        <v>57</v>
      </c>
      <c r="L37" s="12"/>
      <c r="M37" s="8"/>
      <c r="N37" s="12">
        <v>3.6</v>
      </c>
      <c r="O37" s="47">
        <v>2.7</v>
      </c>
      <c r="P37" s="12"/>
      <c r="Q37" s="8"/>
      <c r="R37" s="4"/>
      <c r="S37" s="4"/>
      <c r="T37" s="4"/>
    </row>
    <row r="38" spans="1:20" ht="15.75" customHeight="1" x14ac:dyDescent="0.25">
      <c r="A38" s="72"/>
      <c r="B38" s="13" t="s">
        <v>20</v>
      </c>
      <c r="C38" s="12">
        <v>5</v>
      </c>
      <c r="D38" s="47">
        <v>15</v>
      </c>
      <c r="E38" s="12"/>
      <c r="F38" s="12">
        <v>20</v>
      </c>
      <c r="G38" s="47">
        <v>0</v>
      </c>
      <c r="H38" s="12"/>
      <c r="I38" s="8"/>
      <c r="J38" s="12">
        <v>80</v>
      </c>
      <c r="K38" s="47">
        <v>40</v>
      </c>
      <c r="L38" s="12"/>
      <c r="M38" s="8"/>
      <c r="N38" s="12">
        <v>3</v>
      </c>
      <c r="O38" s="47">
        <v>2.4</v>
      </c>
      <c r="P38" s="12"/>
      <c r="Q38" s="8"/>
      <c r="R38" s="4"/>
      <c r="S38" s="4"/>
      <c r="T38" s="4"/>
    </row>
    <row r="39" spans="1:20" ht="15.75" customHeight="1" x14ac:dyDescent="0.25">
      <c r="A39" s="72"/>
      <c r="B39" s="13" t="s">
        <v>17</v>
      </c>
      <c r="C39" s="12">
        <v>5</v>
      </c>
      <c r="D39" s="47">
        <v>7</v>
      </c>
      <c r="E39" s="12"/>
      <c r="F39" s="12">
        <v>0</v>
      </c>
      <c r="G39" s="47">
        <v>14.3</v>
      </c>
      <c r="H39" s="12"/>
      <c r="I39" s="8"/>
      <c r="J39" s="12">
        <v>80</v>
      </c>
      <c r="K39" s="47">
        <v>28.6</v>
      </c>
      <c r="L39" s="12"/>
      <c r="M39" s="8"/>
      <c r="N39" s="12">
        <v>2.8</v>
      </c>
      <c r="O39" s="47">
        <v>2.4</v>
      </c>
      <c r="P39" s="12"/>
      <c r="Q39" s="8"/>
      <c r="R39" s="4"/>
      <c r="S39" s="4"/>
      <c r="T39" s="4"/>
    </row>
    <row r="40" spans="1:20" ht="15.75" customHeight="1" x14ac:dyDescent="0.25">
      <c r="A40" s="72"/>
      <c r="B40" s="13" t="s">
        <v>13</v>
      </c>
      <c r="C40" s="12">
        <v>8</v>
      </c>
      <c r="D40" s="47">
        <v>6</v>
      </c>
      <c r="E40" s="12"/>
      <c r="F40" s="12">
        <v>37.5</v>
      </c>
      <c r="G40" s="47">
        <v>0</v>
      </c>
      <c r="H40" s="12"/>
      <c r="I40" s="8"/>
      <c r="J40" s="12">
        <v>63</v>
      </c>
      <c r="K40" s="47">
        <v>66.7</v>
      </c>
      <c r="L40" s="12"/>
      <c r="M40" s="8"/>
      <c r="N40" s="12">
        <v>3</v>
      </c>
      <c r="O40" s="47">
        <v>2.7</v>
      </c>
      <c r="P40" s="12"/>
      <c r="Q40" s="8"/>
      <c r="R40" s="4"/>
      <c r="S40" s="4"/>
      <c r="T40" s="4"/>
    </row>
    <row r="41" spans="1:20" ht="15.75" customHeight="1" x14ac:dyDescent="0.25">
      <c r="A41" s="72"/>
      <c r="B41" s="13" t="s">
        <v>10</v>
      </c>
      <c r="C41" s="12">
        <v>1</v>
      </c>
      <c r="D41" s="47">
        <v>5</v>
      </c>
      <c r="E41" s="12"/>
      <c r="F41" s="12">
        <v>100</v>
      </c>
      <c r="G41" s="47">
        <v>80</v>
      </c>
      <c r="H41" s="12"/>
      <c r="I41" s="8"/>
      <c r="J41" s="12">
        <v>100</v>
      </c>
      <c r="K41" s="47">
        <v>100</v>
      </c>
      <c r="L41" s="12"/>
      <c r="M41" s="8"/>
      <c r="N41" s="12">
        <v>4</v>
      </c>
      <c r="O41" s="47">
        <v>3.8</v>
      </c>
      <c r="P41" s="12"/>
      <c r="Q41" s="8"/>
      <c r="R41" s="4"/>
      <c r="S41" s="4"/>
      <c r="T41" s="4"/>
    </row>
    <row r="42" spans="1:20" ht="15.75" customHeight="1" x14ac:dyDescent="0.25">
      <c r="A42" s="72"/>
      <c r="B42" s="13" t="s">
        <v>21</v>
      </c>
      <c r="C42" s="12"/>
      <c r="D42" s="47"/>
      <c r="E42" s="12"/>
      <c r="F42" s="12"/>
      <c r="G42" s="47"/>
      <c r="H42" s="12"/>
      <c r="I42" s="8"/>
      <c r="J42" s="12"/>
      <c r="K42" s="47"/>
      <c r="L42" s="12"/>
      <c r="M42" s="8"/>
      <c r="N42" s="12"/>
      <c r="O42" s="47"/>
      <c r="P42" s="12"/>
      <c r="Q42" s="8"/>
      <c r="R42" s="4"/>
      <c r="S42" s="4"/>
      <c r="T42" s="4"/>
    </row>
    <row r="43" spans="1:20" ht="31.5" customHeight="1" x14ac:dyDescent="0.25">
      <c r="A43" s="72"/>
      <c r="B43" s="13" t="s">
        <v>22</v>
      </c>
      <c r="C43" s="12">
        <v>0</v>
      </c>
      <c r="D43" s="47"/>
      <c r="E43" s="12"/>
      <c r="F43" s="12">
        <v>0</v>
      </c>
      <c r="G43" s="47"/>
      <c r="H43" s="12"/>
      <c r="I43" s="8"/>
      <c r="J43" s="12">
        <v>0</v>
      </c>
      <c r="K43" s="47"/>
      <c r="L43" s="12"/>
      <c r="M43" s="8"/>
      <c r="N43" s="12">
        <v>0</v>
      </c>
      <c r="O43" s="47"/>
      <c r="P43" s="12"/>
      <c r="Q43" s="8"/>
      <c r="R43" s="4"/>
      <c r="S43" s="4"/>
      <c r="T43" s="4"/>
    </row>
    <row r="44" spans="1:20" ht="38.25" x14ac:dyDescent="0.25">
      <c r="A44" s="72"/>
      <c r="B44" s="13" t="s">
        <v>23</v>
      </c>
      <c r="C44" s="12">
        <v>0</v>
      </c>
      <c r="D44" s="47">
        <v>7</v>
      </c>
      <c r="E44" s="12"/>
      <c r="F44" s="12">
        <v>0</v>
      </c>
      <c r="G44" s="47">
        <v>0</v>
      </c>
      <c r="H44" s="12"/>
      <c r="I44" s="8"/>
      <c r="J44" s="12">
        <v>0</v>
      </c>
      <c r="K44" s="47">
        <v>57</v>
      </c>
      <c r="L44" s="12"/>
      <c r="M44" s="8"/>
      <c r="N44" s="12">
        <v>0</v>
      </c>
      <c r="O44" s="47">
        <v>2.6</v>
      </c>
      <c r="P44" s="12"/>
      <c r="Q44" s="8"/>
      <c r="R44" s="4"/>
      <c r="S44" s="4"/>
      <c r="T44" s="4"/>
    </row>
    <row r="45" spans="1:20" ht="25.5" x14ac:dyDescent="0.25">
      <c r="A45" s="72"/>
      <c r="B45" s="13" t="s">
        <v>24</v>
      </c>
      <c r="C45" s="12"/>
      <c r="D45" s="47"/>
      <c r="E45" s="12"/>
      <c r="F45" s="12"/>
      <c r="G45" s="47"/>
      <c r="H45" s="12"/>
      <c r="I45" s="8"/>
      <c r="J45" s="12"/>
      <c r="K45" s="47"/>
      <c r="L45" s="12"/>
      <c r="M45" s="8"/>
      <c r="N45" s="12"/>
      <c r="O45" s="47"/>
      <c r="P45" s="12"/>
      <c r="Q45" s="8"/>
      <c r="R45" s="4"/>
      <c r="S45" s="4"/>
      <c r="T45" s="4"/>
    </row>
    <row r="46" spans="1:20" ht="38.25" x14ac:dyDescent="0.25">
      <c r="A46" s="72"/>
      <c r="B46" s="13" t="s">
        <v>25</v>
      </c>
      <c r="C46" s="12"/>
      <c r="D46" s="47"/>
      <c r="E46" s="12"/>
      <c r="F46" s="12"/>
      <c r="G46" s="47"/>
      <c r="H46" s="12"/>
      <c r="I46" s="8"/>
      <c r="J46" s="12"/>
      <c r="K46" s="47"/>
      <c r="L46" s="12"/>
      <c r="M46" s="8"/>
      <c r="N46" s="12"/>
      <c r="O46" s="47"/>
      <c r="P46" s="12"/>
      <c r="Q46" s="8"/>
      <c r="R46" s="4"/>
      <c r="S46" s="4"/>
      <c r="T46" s="4"/>
    </row>
    <row r="47" spans="1:20" ht="38.25" x14ac:dyDescent="0.25">
      <c r="A47" s="72"/>
      <c r="B47" s="13" t="s">
        <v>26</v>
      </c>
      <c r="C47" s="12"/>
      <c r="D47" s="47"/>
      <c r="E47" s="12"/>
      <c r="F47" s="12"/>
      <c r="G47" s="47"/>
      <c r="H47" s="12"/>
      <c r="I47" s="8"/>
      <c r="J47" s="12"/>
      <c r="K47" s="47"/>
      <c r="L47" s="12"/>
      <c r="M47" s="8"/>
      <c r="N47" s="12"/>
      <c r="O47" s="47"/>
      <c r="P47" s="12"/>
      <c r="Q47" s="8"/>
      <c r="R47" s="4"/>
      <c r="S47" s="4"/>
      <c r="T47" s="4"/>
    </row>
    <row r="49" spans="1:17" x14ac:dyDescent="0.25">
      <c r="A49" s="74" t="s">
        <v>33</v>
      </c>
      <c r="B49" s="74"/>
      <c r="C49" s="74"/>
      <c r="D49" s="74"/>
      <c r="E49" s="74"/>
      <c r="F49" s="74"/>
      <c r="G49" s="74"/>
      <c r="H49" s="74"/>
      <c r="I49" s="74"/>
      <c r="J49" s="74"/>
      <c r="K49" s="74"/>
      <c r="L49" s="74"/>
      <c r="M49" s="74"/>
      <c r="N49" s="74"/>
      <c r="O49" s="74"/>
      <c r="P49" s="74"/>
      <c r="Q49" s="74"/>
    </row>
  </sheetData>
  <mergeCells count="15">
    <mergeCell ref="A49:Q49"/>
    <mergeCell ref="A37:A47"/>
    <mergeCell ref="R3:T3"/>
    <mergeCell ref="A12:A17"/>
    <mergeCell ref="A18:A27"/>
    <mergeCell ref="A28:A35"/>
    <mergeCell ref="A5:A7"/>
    <mergeCell ref="A8:A11"/>
    <mergeCell ref="A1:Q2"/>
    <mergeCell ref="A3:A4"/>
    <mergeCell ref="B3:B4"/>
    <mergeCell ref="C3:E3"/>
    <mergeCell ref="F3:I3"/>
    <mergeCell ref="J3:M3"/>
    <mergeCell ref="N3:Q3"/>
  </mergeCells>
  <pageMargins left="0.7" right="0.7" top="0.75" bottom="0.75" header="0.3" footer="0.3"/>
  <pageSetup paperSize="9" scale="7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selection activeCell="O25" sqref="O25"/>
    </sheetView>
  </sheetViews>
  <sheetFormatPr defaultRowHeight="15" x14ac:dyDescent="0.25"/>
  <sheetData>
    <row r="1" spans="1:12" x14ac:dyDescent="0.25">
      <c r="A1" s="4" t="s">
        <v>40</v>
      </c>
      <c r="B1" s="4" t="s">
        <v>41</v>
      </c>
      <c r="C1" s="4">
        <v>5</v>
      </c>
      <c r="D1" s="4">
        <v>4</v>
      </c>
      <c r="E1" s="4">
        <v>3</v>
      </c>
      <c r="F1" s="4">
        <v>2</v>
      </c>
      <c r="G1" s="4"/>
      <c r="H1" s="4"/>
      <c r="I1" s="4"/>
      <c r="J1" s="4"/>
      <c r="K1" s="4"/>
      <c r="L1" s="4"/>
    </row>
    <row r="2" spans="1:12" x14ac:dyDescent="0.25">
      <c r="A2" s="4" t="s">
        <v>38</v>
      </c>
      <c r="B2" s="4">
        <v>533</v>
      </c>
      <c r="C2" s="4">
        <v>27</v>
      </c>
      <c r="D2" s="4">
        <v>115</v>
      </c>
      <c r="E2" s="4">
        <v>221</v>
      </c>
      <c r="F2" s="4">
        <v>161</v>
      </c>
      <c r="G2" s="4">
        <f>C2*C1</f>
        <v>135</v>
      </c>
      <c r="H2" s="4">
        <f>D2*4</f>
        <v>460</v>
      </c>
      <c r="I2" s="4">
        <f>E2*3</f>
        <v>663</v>
      </c>
      <c r="J2" s="4">
        <f>F2*2</f>
        <v>322</v>
      </c>
      <c r="K2" s="4">
        <f>G2+H2+I2+J2</f>
        <v>1580</v>
      </c>
      <c r="L2" s="24">
        <f>K2/B2</f>
        <v>2.9643527204502815</v>
      </c>
    </row>
    <row r="3" spans="1:12" x14ac:dyDescent="0.25">
      <c r="A3" s="4" t="s">
        <v>39</v>
      </c>
      <c r="B3" s="4">
        <v>539</v>
      </c>
      <c r="C3" s="4">
        <v>32</v>
      </c>
      <c r="D3" s="4">
        <v>134</v>
      </c>
      <c r="E3" s="4">
        <v>223</v>
      </c>
      <c r="F3" s="4">
        <v>142</v>
      </c>
      <c r="G3" s="4">
        <f>C3*C1</f>
        <v>160</v>
      </c>
      <c r="H3" s="4">
        <f t="shared" ref="H3:H26" si="0">D3*4</f>
        <v>536</v>
      </c>
      <c r="I3" s="4">
        <f t="shared" ref="I3:I26" si="1">E3*3</f>
        <v>669</v>
      </c>
      <c r="J3" s="4">
        <f t="shared" ref="J3:J26" si="2">F3*2</f>
        <v>284</v>
      </c>
      <c r="K3" s="4">
        <f t="shared" ref="K3:K26" si="3">G3+H3+I3+J3</f>
        <v>1649</v>
      </c>
      <c r="L3" s="24">
        <f t="shared" ref="L3:L26" si="4">K3/B3</f>
        <v>3.0593692022263452</v>
      </c>
    </row>
    <row r="4" spans="1:12" x14ac:dyDescent="0.25">
      <c r="A4" s="4" t="s">
        <v>42</v>
      </c>
      <c r="B4" s="4">
        <v>431</v>
      </c>
      <c r="C4" s="4">
        <v>6</v>
      </c>
      <c r="D4" s="4">
        <v>105</v>
      </c>
      <c r="E4" s="4">
        <v>238</v>
      </c>
      <c r="F4" s="4">
        <v>82</v>
      </c>
      <c r="G4" s="4">
        <f>C4*C1</f>
        <v>30</v>
      </c>
      <c r="H4" s="4">
        <f t="shared" si="0"/>
        <v>420</v>
      </c>
      <c r="I4" s="4">
        <f t="shared" si="1"/>
        <v>714</v>
      </c>
      <c r="J4" s="4">
        <f t="shared" si="2"/>
        <v>164</v>
      </c>
      <c r="K4" s="4">
        <f t="shared" si="3"/>
        <v>1328</v>
      </c>
      <c r="L4" s="24">
        <f t="shared" si="4"/>
        <v>3.0812064965197217</v>
      </c>
    </row>
    <row r="5" spans="1:12" x14ac:dyDescent="0.25">
      <c r="A5" s="4" t="s">
        <v>43</v>
      </c>
      <c r="B5" s="4">
        <v>491</v>
      </c>
      <c r="C5" s="4">
        <v>12</v>
      </c>
      <c r="D5" s="4">
        <v>156</v>
      </c>
      <c r="E5" s="4">
        <v>255</v>
      </c>
      <c r="F5" s="4">
        <v>68</v>
      </c>
      <c r="G5" s="4">
        <f>C5*C1</f>
        <v>60</v>
      </c>
      <c r="H5" s="4">
        <f t="shared" si="0"/>
        <v>624</v>
      </c>
      <c r="I5" s="4">
        <f t="shared" si="1"/>
        <v>765</v>
      </c>
      <c r="J5" s="4">
        <f t="shared" si="2"/>
        <v>136</v>
      </c>
      <c r="K5" s="4">
        <f t="shared" si="3"/>
        <v>1585</v>
      </c>
      <c r="L5" s="24">
        <f t="shared" si="4"/>
        <v>3.2281059063136457</v>
      </c>
    </row>
    <row r="6" spans="1:12" x14ac:dyDescent="0.25">
      <c r="A6" s="4" t="s">
        <v>44</v>
      </c>
      <c r="B6" s="4">
        <v>497</v>
      </c>
      <c r="C6" s="4">
        <v>9</v>
      </c>
      <c r="D6" s="4">
        <v>11</v>
      </c>
      <c r="E6" s="4">
        <v>278</v>
      </c>
      <c r="F6" s="4">
        <v>99</v>
      </c>
      <c r="G6" s="4">
        <f>C6*5</f>
        <v>45</v>
      </c>
      <c r="H6" s="4">
        <f t="shared" si="0"/>
        <v>44</v>
      </c>
      <c r="I6" s="4">
        <f t="shared" si="1"/>
        <v>834</v>
      </c>
      <c r="J6" s="4">
        <f t="shared" si="2"/>
        <v>198</v>
      </c>
      <c r="K6" s="4">
        <f t="shared" si="3"/>
        <v>1121</v>
      </c>
      <c r="L6" s="24">
        <f t="shared" si="4"/>
        <v>2.2555331991951708</v>
      </c>
    </row>
    <row r="7" spans="1:12" x14ac:dyDescent="0.25">
      <c r="A7" s="4" t="s">
        <v>45</v>
      </c>
      <c r="B7" s="4">
        <v>550</v>
      </c>
      <c r="C7" s="4">
        <v>3</v>
      </c>
      <c r="D7" s="4">
        <v>117</v>
      </c>
      <c r="E7" s="4">
        <v>366</v>
      </c>
      <c r="F7" s="4">
        <v>64</v>
      </c>
      <c r="G7" s="4">
        <f>C7*5</f>
        <v>15</v>
      </c>
      <c r="H7" s="4">
        <f t="shared" si="0"/>
        <v>468</v>
      </c>
      <c r="I7" s="4">
        <f t="shared" si="1"/>
        <v>1098</v>
      </c>
      <c r="J7" s="4">
        <f t="shared" si="2"/>
        <v>128</v>
      </c>
      <c r="K7" s="4">
        <f t="shared" si="3"/>
        <v>1709</v>
      </c>
      <c r="L7" s="24">
        <f t="shared" si="4"/>
        <v>3.1072727272727274</v>
      </c>
    </row>
    <row r="8" spans="1:12" x14ac:dyDescent="0.25">
      <c r="A8" s="4" t="s">
        <v>46</v>
      </c>
      <c r="B8" s="4"/>
      <c r="C8" s="4"/>
      <c r="D8" s="4"/>
      <c r="E8" s="4"/>
      <c r="F8" s="4"/>
      <c r="G8" s="4">
        <f t="shared" ref="G8:G26" si="5">C8*5</f>
        <v>0</v>
      </c>
      <c r="H8" s="4">
        <f t="shared" si="0"/>
        <v>0</v>
      </c>
      <c r="I8" s="4">
        <f t="shared" si="1"/>
        <v>0</v>
      </c>
      <c r="J8" s="4">
        <f t="shared" si="2"/>
        <v>0</v>
      </c>
      <c r="K8" s="4">
        <f t="shared" si="3"/>
        <v>0</v>
      </c>
      <c r="L8" s="24" t="e">
        <f t="shared" si="4"/>
        <v>#DIV/0!</v>
      </c>
    </row>
    <row r="9" spans="1:12" x14ac:dyDescent="0.25">
      <c r="A9" s="4" t="s">
        <v>38</v>
      </c>
      <c r="B9" s="4">
        <v>381</v>
      </c>
      <c r="C9" s="4">
        <v>11</v>
      </c>
      <c r="D9" s="4">
        <v>72</v>
      </c>
      <c r="E9" s="4">
        <v>156</v>
      </c>
      <c r="F9" s="4">
        <v>142</v>
      </c>
      <c r="G9" s="4">
        <f t="shared" si="5"/>
        <v>55</v>
      </c>
      <c r="H9" s="4">
        <f t="shared" si="0"/>
        <v>288</v>
      </c>
      <c r="I9" s="4">
        <f t="shared" si="1"/>
        <v>468</v>
      </c>
      <c r="J9" s="4">
        <f t="shared" si="2"/>
        <v>284</v>
      </c>
      <c r="K9" s="4">
        <f t="shared" si="3"/>
        <v>1095</v>
      </c>
      <c r="L9" s="24">
        <f t="shared" si="4"/>
        <v>2.8740157480314958</v>
      </c>
    </row>
    <row r="10" spans="1:12" x14ac:dyDescent="0.25">
      <c r="A10" s="4" t="s">
        <v>39</v>
      </c>
      <c r="B10" s="4">
        <v>400</v>
      </c>
      <c r="C10" s="4">
        <v>7</v>
      </c>
      <c r="D10" s="4">
        <v>66</v>
      </c>
      <c r="E10" s="4">
        <v>226</v>
      </c>
      <c r="F10" s="4">
        <v>101</v>
      </c>
      <c r="G10" s="4">
        <f t="shared" si="5"/>
        <v>35</v>
      </c>
      <c r="H10" s="4">
        <f t="shared" si="0"/>
        <v>264</v>
      </c>
      <c r="I10" s="4">
        <f t="shared" si="1"/>
        <v>678</v>
      </c>
      <c r="J10" s="4">
        <f t="shared" si="2"/>
        <v>202</v>
      </c>
      <c r="K10" s="4">
        <f t="shared" si="3"/>
        <v>1179</v>
      </c>
      <c r="L10" s="24">
        <f t="shared" si="4"/>
        <v>2.9474999999999998</v>
      </c>
    </row>
    <row r="11" spans="1:12" x14ac:dyDescent="0.25">
      <c r="A11" s="4" t="s">
        <v>42</v>
      </c>
      <c r="B11" s="4">
        <v>402</v>
      </c>
      <c r="C11" s="4">
        <v>0</v>
      </c>
      <c r="D11" s="4">
        <v>56</v>
      </c>
      <c r="E11" s="4">
        <v>218</v>
      </c>
      <c r="F11" s="4">
        <v>128</v>
      </c>
      <c r="G11" s="4">
        <f t="shared" si="5"/>
        <v>0</v>
      </c>
      <c r="H11" s="4">
        <f t="shared" si="0"/>
        <v>224</v>
      </c>
      <c r="I11" s="4">
        <f t="shared" si="1"/>
        <v>654</v>
      </c>
      <c r="J11" s="4">
        <f t="shared" si="2"/>
        <v>256</v>
      </c>
      <c r="K11" s="4">
        <f t="shared" si="3"/>
        <v>1134</v>
      </c>
      <c r="L11" s="24">
        <f t="shared" si="4"/>
        <v>2.8208955223880596</v>
      </c>
    </row>
    <row r="12" spans="1:12" x14ac:dyDescent="0.25">
      <c r="A12" s="4" t="s">
        <v>43</v>
      </c>
      <c r="B12" s="4">
        <v>397</v>
      </c>
      <c r="C12" s="4">
        <v>7</v>
      </c>
      <c r="D12" s="4">
        <v>133</v>
      </c>
      <c r="E12" s="4">
        <v>204</v>
      </c>
      <c r="F12" s="4">
        <v>53</v>
      </c>
      <c r="G12" s="4">
        <f t="shared" si="5"/>
        <v>35</v>
      </c>
      <c r="H12" s="4">
        <f t="shared" si="0"/>
        <v>532</v>
      </c>
      <c r="I12" s="4">
        <f t="shared" si="1"/>
        <v>612</v>
      </c>
      <c r="J12" s="4">
        <f t="shared" si="2"/>
        <v>106</v>
      </c>
      <c r="K12" s="4">
        <f t="shared" si="3"/>
        <v>1285</v>
      </c>
      <c r="L12" s="24">
        <f t="shared" si="4"/>
        <v>3.2367758186397984</v>
      </c>
    </row>
    <row r="13" spans="1:12" x14ac:dyDescent="0.25">
      <c r="A13" s="4" t="s">
        <v>44</v>
      </c>
      <c r="B13" s="4">
        <v>398</v>
      </c>
      <c r="C13" s="4">
        <v>1</v>
      </c>
      <c r="D13" s="4">
        <v>130</v>
      </c>
      <c r="E13" s="4">
        <v>159</v>
      </c>
      <c r="F13" s="4">
        <v>102</v>
      </c>
      <c r="G13" s="4">
        <f t="shared" si="5"/>
        <v>5</v>
      </c>
      <c r="H13" s="4">
        <f t="shared" si="0"/>
        <v>520</v>
      </c>
      <c r="I13" s="4">
        <f t="shared" si="1"/>
        <v>477</v>
      </c>
      <c r="J13" s="4">
        <f t="shared" si="2"/>
        <v>204</v>
      </c>
      <c r="K13" s="4">
        <f t="shared" si="3"/>
        <v>1206</v>
      </c>
      <c r="L13" s="24">
        <f t="shared" si="4"/>
        <v>3.0301507537688441</v>
      </c>
    </row>
    <row r="14" spans="1:12" x14ac:dyDescent="0.25">
      <c r="A14" s="4" t="s">
        <v>45</v>
      </c>
      <c r="B14" s="4">
        <v>391</v>
      </c>
      <c r="C14" s="4">
        <v>3</v>
      </c>
      <c r="D14" s="4">
        <v>117</v>
      </c>
      <c r="E14" s="4">
        <v>366</v>
      </c>
      <c r="F14" s="4">
        <v>64</v>
      </c>
      <c r="G14" s="4">
        <f t="shared" si="5"/>
        <v>15</v>
      </c>
      <c r="H14" s="4">
        <f t="shared" si="0"/>
        <v>468</v>
      </c>
      <c r="I14" s="4">
        <f t="shared" si="1"/>
        <v>1098</v>
      </c>
      <c r="J14" s="4">
        <f t="shared" si="2"/>
        <v>128</v>
      </c>
      <c r="K14" s="4">
        <f t="shared" si="3"/>
        <v>1709</v>
      </c>
      <c r="L14" s="24">
        <f t="shared" si="4"/>
        <v>4.3708439897698206</v>
      </c>
    </row>
    <row r="15" spans="1:12" x14ac:dyDescent="0.25">
      <c r="A15" s="4" t="s">
        <v>47</v>
      </c>
      <c r="B15" s="4">
        <v>399</v>
      </c>
      <c r="C15" s="4">
        <v>0</v>
      </c>
      <c r="D15" s="4">
        <v>78</v>
      </c>
      <c r="E15" s="4">
        <v>239</v>
      </c>
      <c r="F15" s="4">
        <v>82</v>
      </c>
      <c r="G15" s="4">
        <f t="shared" si="5"/>
        <v>0</v>
      </c>
      <c r="H15" s="4">
        <f t="shared" si="0"/>
        <v>312</v>
      </c>
      <c r="I15" s="4">
        <f t="shared" si="1"/>
        <v>717</v>
      </c>
      <c r="J15" s="4">
        <f t="shared" si="2"/>
        <v>164</v>
      </c>
      <c r="K15" s="4">
        <f t="shared" si="3"/>
        <v>1193</v>
      </c>
      <c r="L15" s="24">
        <f t="shared" si="4"/>
        <v>2.9899749373433582</v>
      </c>
    </row>
    <row r="16" spans="1:12" x14ac:dyDescent="0.25">
      <c r="A16" s="4" t="s">
        <v>48</v>
      </c>
      <c r="B16" s="4">
        <v>377</v>
      </c>
      <c r="C16" s="4">
        <v>2</v>
      </c>
      <c r="D16" s="4">
        <v>54</v>
      </c>
      <c r="E16" s="4">
        <v>184</v>
      </c>
      <c r="F16" s="4">
        <v>137</v>
      </c>
      <c r="G16" s="4">
        <f t="shared" si="5"/>
        <v>10</v>
      </c>
      <c r="H16" s="4">
        <f t="shared" si="0"/>
        <v>216</v>
      </c>
      <c r="I16" s="4">
        <f t="shared" si="1"/>
        <v>552</v>
      </c>
      <c r="J16" s="4">
        <f t="shared" si="2"/>
        <v>274</v>
      </c>
      <c r="K16" s="4">
        <f t="shared" si="3"/>
        <v>1052</v>
      </c>
      <c r="L16" s="24">
        <f t="shared" si="4"/>
        <v>2.7904509283819627</v>
      </c>
    </row>
    <row r="17" spans="1:12" x14ac:dyDescent="0.25">
      <c r="A17" s="4" t="s">
        <v>49</v>
      </c>
      <c r="B17" s="4"/>
      <c r="C17" s="4"/>
      <c r="D17" s="4"/>
      <c r="E17" s="4"/>
      <c r="F17" s="4"/>
      <c r="G17" s="4">
        <f t="shared" si="5"/>
        <v>0</v>
      </c>
      <c r="H17" s="4">
        <f t="shared" si="0"/>
        <v>0</v>
      </c>
      <c r="I17" s="4">
        <f t="shared" si="1"/>
        <v>0</v>
      </c>
      <c r="J17" s="4">
        <f t="shared" si="2"/>
        <v>0</v>
      </c>
      <c r="K17" s="4">
        <f t="shared" si="3"/>
        <v>0</v>
      </c>
      <c r="L17" s="24" t="e">
        <f t="shared" si="4"/>
        <v>#DIV/0!</v>
      </c>
    </row>
    <row r="18" spans="1:12" x14ac:dyDescent="0.25">
      <c r="A18" s="4" t="s">
        <v>38</v>
      </c>
      <c r="B18" s="4">
        <v>384</v>
      </c>
      <c r="C18" s="4">
        <v>135</v>
      </c>
      <c r="D18" s="4">
        <v>152</v>
      </c>
      <c r="E18" s="4">
        <v>93</v>
      </c>
      <c r="F18" s="4">
        <v>4</v>
      </c>
      <c r="G18" s="4">
        <f t="shared" si="5"/>
        <v>675</v>
      </c>
      <c r="H18" s="4">
        <f t="shared" si="0"/>
        <v>608</v>
      </c>
      <c r="I18" s="4">
        <f t="shared" si="1"/>
        <v>279</v>
      </c>
      <c r="J18" s="4">
        <f t="shared" si="2"/>
        <v>8</v>
      </c>
      <c r="K18" s="4">
        <f t="shared" si="3"/>
        <v>1570</v>
      </c>
      <c r="L18" s="24">
        <f t="shared" si="4"/>
        <v>4.088541666666667</v>
      </c>
    </row>
    <row r="19" spans="1:12" x14ac:dyDescent="0.25">
      <c r="A19" s="4" t="s">
        <v>39</v>
      </c>
      <c r="B19" s="4">
        <v>403</v>
      </c>
      <c r="C19" s="4">
        <v>0</v>
      </c>
      <c r="D19" s="4">
        <v>48</v>
      </c>
      <c r="E19" s="4">
        <v>239</v>
      </c>
      <c r="F19" s="4">
        <v>116</v>
      </c>
      <c r="G19" s="4">
        <f t="shared" si="5"/>
        <v>0</v>
      </c>
      <c r="H19" s="4">
        <f t="shared" si="0"/>
        <v>192</v>
      </c>
      <c r="I19" s="4">
        <f t="shared" si="1"/>
        <v>717</v>
      </c>
      <c r="J19" s="4">
        <f t="shared" si="2"/>
        <v>232</v>
      </c>
      <c r="K19" s="4">
        <f t="shared" si="3"/>
        <v>1141</v>
      </c>
      <c r="L19" s="24">
        <f t="shared" si="4"/>
        <v>2.8312655086848637</v>
      </c>
    </row>
    <row r="20" spans="1:12" x14ac:dyDescent="0.25">
      <c r="A20" s="4" t="s">
        <v>42</v>
      </c>
      <c r="B20" s="4">
        <v>386</v>
      </c>
      <c r="C20" s="4">
        <v>5</v>
      </c>
      <c r="D20" s="4">
        <v>93</v>
      </c>
      <c r="E20" s="4">
        <v>194</v>
      </c>
      <c r="F20" s="4">
        <v>94</v>
      </c>
      <c r="G20" s="4">
        <f t="shared" si="5"/>
        <v>25</v>
      </c>
      <c r="H20" s="4">
        <f t="shared" si="0"/>
        <v>372</v>
      </c>
      <c r="I20" s="4">
        <f t="shared" si="1"/>
        <v>582</v>
      </c>
      <c r="J20" s="4">
        <f t="shared" si="2"/>
        <v>188</v>
      </c>
      <c r="K20" s="4">
        <f t="shared" si="3"/>
        <v>1167</v>
      </c>
      <c r="L20" s="24">
        <f t="shared" si="4"/>
        <v>3.0233160621761659</v>
      </c>
    </row>
    <row r="21" spans="1:12" x14ac:dyDescent="0.25">
      <c r="A21" s="4" t="s">
        <v>43</v>
      </c>
      <c r="B21" s="4">
        <v>389</v>
      </c>
      <c r="C21" s="4">
        <v>41</v>
      </c>
      <c r="D21" s="4">
        <v>95</v>
      </c>
      <c r="E21" s="4">
        <v>188</v>
      </c>
      <c r="F21" s="4">
        <v>65</v>
      </c>
      <c r="G21" s="4">
        <f t="shared" si="5"/>
        <v>205</v>
      </c>
      <c r="H21" s="4">
        <f t="shared" si="0"/>
        <v>380</v>
      </c>
      <c r="I21" s="4">
        <f t="shared" si="1"/>
        <v>564</v>
      </c>
      <c r="J21" s="4">
        <f t="shared" si="2"/>
        <v>130</v>
      </c>
      <c r="K21" s="4">
        <f t="shared" si="3"/>
        <v>1279</v>
      </c>
      <c r="L21" s="24">
        <f t="shared" si="4"/>
        <v>3.2879177377892033</v>
      </c>
    </row>
    <row r="22" spans="1:12" x14ac:dyDescent="0.25">
      <c r="A22" s="4" t="s">
        <v>44</v>
      </c>
      <c r="B22" s="4">
        <v>396</v>
      </c>
      <c r="C22" s="4">
        <v>4</v>
      </c>
      <c r="D22" s="4">
        <v>70</v>
      </c>
      <c r="E22" s="4">
        <v>175</v>
      </c>
      <c r="F22" s="4">
        <v>147</v>
      </c>
      <c r="G22" s="4">
        <f t="shared" si="5"/>
        <v>20</v>
      </c>
      <c r="H22" s="4">
        <f t="shared" si="0"/>
        <v>280</v>
      </c>
      <c r="I22" s="4">
        <f t="shared" si="1"/>
        <v>525</v>
      </c>
      <c r="J22" s="4">
        <f t="shared" si="2"/>
        <v>294</v>
      </c>
      <c r="K22" s="4">
        <f t="shared" si="3"/>
        <v>1119</v>
      </c>
      <c r="L22" s="24">
        <f t="shared" si="4"/>
        <v>2.8257575757575757</v>
      </c>
    </row>
    <row r="23" spans="1:12" x14ac:dyDescent="0.25">
      <c r="A23" s="4" t="s">
        <v>45</v>
      </c>
      <c r="B23" s="4">
        <v>386</v>
      </c>
      <c r="C23" s="4">
        <v>5</v>
      </c>
      <c r="D23" s="4">
        <v>963</v>
      </c>
      <c r="E23" s="4">
        <v>194</v>
      </c>
      <c r="F23" s="4">
        <v>94</v>
      </c>
      <c r="G23" s="4">
        <f t="shared" si="5"/>
        <v>25</v>
      </c>
      <c r="H23" s="4">
        <v>385</v>
      </c>
      <c r="I23" s="4">
        <f t="shared" si="1"/>
        <v>582</v>
      </c>
      <c r="J23" s="4">
        <f t="shared" si="2"/>
        <v>188</v>
      </c>
      <c r="K23" s="4">
        <f t="shared" si="3"/>
        <v>1180</v>
      </c>
      <c r="L23" s="24">
        <f t="shared" si="4"/>
        <v>3.0569948186528499</v>
      </c>
    </row>
    <row r="24" spans="1:12" x14ac:dyDescent="0.25">
      <c r="A24" s="4" t="s">
        <v>47</v>
      </c>
      <c r="B24" s="4">
        <v>394</v>
      </c>
      <c r="C24" s="4">
        <v>0</v>
      </c>
      <c r="D24" s="4">
        <v>68</v>
      </c>
      <c r="E24" s="4">
        <v>212</v>
      </c>
      <c r="F24" s="4">
        <v>111</v>
      </c>
      <c r="G24" s="4">
        <f t="shared" si="5"/>
        <v>0</v>
      </c>
      <c r="H24" s="4">
        <f t="shared" si="0"/>
        <v>272</v>
      </c>
      <c r="I24" s="4">
        <f t="shared" si="1"/>
        <v>636</v>
      </c>
      <c r="J24" s="4">
        <f t="shared" si="2"/>
        <v>222</v>
      </c>
      <c r="K24" s="4">
        <f t="shared" si="3"/>
        <v>1130</v>
      </c>
      <c r="L24" s="24">
        <f t="shared" si="4"/>
        <v>2.8680203045685277</v>
      </c>
    </row>
    <row r="25" spans="1:12" x14ac:dyDescent="0.25">
      <c r="A25" s="4" t="s">
        <v>48</v>
      </c>
      <c r="B25" s="4"/>
      <c r="C25" s="4"/>
      <c r="D25" s="4"/>
      <c r="E25" s="4"/>
      <c r="F25" s="4"/>
      <c r="G25" s="4">
        <f t="shared" si="5"/>
        <v>0</v>
      </c>
      <c r="H25" s="4">
        <f t="shared" si="0"/>
        <v>0</v>
      </c>
      <c r="I25" s="4">
        <f t="shared" si="1"/>
        <v>0</v>
      </c>
      <c r="J25" s="4">
        <f t="shared" si="2"/>
        <v>0</v>
      </c>
      <c r="K25" s="4">
        <f t="shared" si="3"/>
        <v>0</v>
      </c>
      <c r="L25" s="24" t="e">
        <f t="shared" si="4"/>
        <v>#DIV/0!</v>
      </c>
    </row>
    <row r="26" spans="1:12" x14ac:dyDescent="0.25">
      <c r="A26" s="4" t="s">
        <v>50</v>
      </c>
      <c r="B26" s="4">
        <v>382</v>
      </c>
      <c r="C26" s="4">
        <v>9</v>
      </c>
      <c r="D26" s="4">
        <v>87</v>
      </c>
      <c r="E26" s="4">
        <v>208</v>
      </c>
      <c r="F26" s="4">
        <v>78</v>
      </c>
      <c r="G26" s="4">
        <f t="shared" si="5"/>
        <v>45</v>
      </c>
      <c r="H26" s="4">
        <f t="shared" si="0"/>
        <v>348</v>
      </c>
      <c r="I26" s="4">
        <f t="shared" si="1"/>
        <v>624</v>
      </c>
      <c r="J26" s="4">
        <f t="shared" si="2"/>
        <v>156</v>
      </c>
      <c r="K26" s="4">
        <f t="shared" si="3"/>
        <v>1173</v>
      </c>
      <c r="L26" s="24">
        <f t="shared" si="4"/>
        <v>3.0706806282722514</v>
      </c>
    </row>
  </sheetData>
  <pageMargins left="0.70866141732283472" right="0.70866141732283472" top="0.74803149606299213" bottom="0.74803149606299213" header="0.31496062992125984" footer="0.31496062992125984"/>
  <pageSetup paperSize="9" scale="75"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workbookViewId="0">
      <pane xSplit="1" ySplit="4" topLeftCell="B23" activePane="bottomRight" state="frozen"/>
      <selection pane="topRight" activeCell="B1" sqref="B1"/>
      <selection pane="bottomLeft" activeCell="A5" sqref="A5"/>
      <selection pane="bottomRight" activeCell="V35" sqref="V35"/>
    </sheetView>
  </sheetViews>
  <sheetFormatPr defaultRowHeight="15" x14ac:dyDescent="0.25"/>
  <cols>
    <col min="1" max="1" width="21.28515625" customWidth="1"/>
    <col min="2" max="2" width="19.140625" style="14" customWidth="1"/>
    <col min="3" max="3" width="9.140625" style="14"/>
    <col min="4" max="4" width="9.140625" style="48"/>
    <col min="5" max="6" width="9.140625" style="14"/>
    <col min="7" max="7" width="9.140625" style="48"/>
    <col min="8" max="8" width="9.140625" style="14"/>
    <col min="10" max="10" width="9.140625" style="14"/>
    <col min="11" max="11" width="9.140625" style="48"/>
    <col min="12" max="12" width="9.140625" style="14"/>
    <col min="14" max="14" width="9.140625" style="14"/>
    <col min="15" max="15" width="9.140625" style="48"/>
    <col min="16" max="16" width="9.140625" style="14"/>
    <col min="18" max="18" width="62.85546875" hidden="1" customWidth="1"/>
    <col min="19" max="19" width="46.140625" hidden="1" customWidth="1"/>
    <col min="20" max="20" width="30" hidden="1" customWidth="1"/>
  </cols>
  <sheetData>
    <row r="1" spans="1:20" ht="15" customHeight="1" x14ac:dyDescent="0.25">
      <c r="A1" s="58" t="s">
        <v>126</v>
      </c>
      <c r="B1" s="58"/>
      <c r="C1" s="58"/>
      <c r="D1" s="58"/>
      <c r="E1" s="58"/>
      <c r="F1" s="58"/>
      <c r="G1" s="58"/>
      <c r="H1" s="58"/>
      <c r="I1" s="58"/>
      <c r="J1" s="58"/>
      <c r="K1" s="58"/>
      <c r="L1" s="58"/>
      <c r="M1" s="58"/>
      <c r="N1" s="58"/>
      <c r="O1" s="58"/>
      <c r="P1" s="58"/>
      <c r="Q1" s="58"/>
    </row>
    <row r="2" spans="1:20" ht="12.75" customHeight="1" x14ac:dyDescent="0.25">
      <c r="A2" s="59"/>
      <c r="B2" s="59"/>
      <c r="C2" s="59"/>
      <c r="D2" s="59"/>
      <c r="E2" s="59"/>
      <c r="F2" s="59"/>
      <c r="G2" s="59"/>
      <c r="H2" s="59"/>
      <c r="I2" s="59"/>
      <c r="J2" s="59"/>
      <c r="K2" s="59"/>
      <c r="L2" s="59"/>
      <c r="M2" s="59"/>
      <c r="N2" s="59"/>
      <c r="O2" s="59"/>
      <c r="P2" s="59"/>
      <c r="Q2" s="59"/>
    </row>
    <row r="3" spans="1:20" ht="26.25" customHeight="1" x14ac:dyDescent="0.25">
      <c r="A3" s="64" t="s">
        <v>0</v>
      </c>
      <c r="B3" s="66" t="s">
        <v>1</v>
      </c>
      <c r="C3" s="73" t="s">
        <v>2</v>
      </c>
      <c r="D3" s="73"/>
      <c r="E3" s="73"/>
      <c r="F3" s="63" t="s">
        <v>3</v>
      </c>
      <c r="G3" s="63"/>
      <c r="H3" s="63"/>
      <c r="I3" s="63"/>
      <c r="J3" s="63" t="s">
        <v>4</v>
      </c>
      <c r="K3" s="63"/>
      <c r="L3" s="63"/>
      <c r="M3" s="63"/>
      <c r="N3" s="63" t="s">
        <v>27</v>
      </c>
      <c r="O3" s="63"/>
      <c r="P3" s="63"/>
      <c r="Q3" s="63"/>
      <c r="R3" s="55" t="s">
        <v>35</v>
      </c>
      <c r="S3" s="56"/>
      <c r="T3" s="57"/>
    </row>
    <row r="4" spans="1:20" ht="15.75" customHeight="1" x14ac:dyDescent="0.25">
      <c r="A4" s="65"/>
      <c r="B4" s="67"/>
      <c r="C4" s="10">
        <v>2018</v>
      </c>
      <c r="D4" s="46">
        <v>2019</v>
      </c>
      <c r="E4" s="10">
        <v>2020</v>
      </c>
      <c r="F4" s="10">
        <v>2018</v>
      </c>
      <c r="G4" s="46">
        <v>2019</v>
      </c>
      <c r="H4" s="10">
        <v>2020</v>
      </c>
      <c r="I4" s="5" t="s">
        <v>5</v>
      </c>
      <c r="J4" s="10">
        <v>2018</v>
      </c>
      <c r="K4" s="46">
        <v>2019</v>
      </c>
      <c r="L4" s="10">
        <v>2020</v>
      </c>
      <c r="M4" s="1" t="s">
        <v>5</v>
      </c>
      <c r="N4" s="10">
        <v>2018</v>
      </c>
      <c r="O4" s="46">
        <v>2019</v>
      </c>
      <c r="P4" s="10">
        <v>2020</v>
      </c>
      <c r="Q4" s="1" t="s">
        <v>5</v>
      </c>
      <c r="R4" s="6">
        <v>2018</v>
      </c>
      <c r="S4" s="6">
        <v>2019</v>
      </c>
      <c r="T4" s="6">
        <v>2020</v>
      </c>
    </row>
    <row r="5" spans="1:20" ht="39.75" customHeight="1" x14ac:dyDescent="0.25">
      <c r="A5" s="68" t="s">
        <v>28</v>
      </c>
      <c r="B5" s="11" t="s">
        <v>6</v>
      </c>
      <c r="C5" s="12">
        <v>162</v>
      </c>
      <c r="D5" s="47">
        <v>171</v>
      </c>
      <c r="E5" s="12">
        <v>133</v>
      </c>
      <c r="F5" s="12">
        <v>67.900000000000006</v>
      </c>
      <c r="G5" s="47">
        <v>61</v>
      </c>
      <c r="H5" s="12">
        <v>27</v>
      </c>
      <c r="I5" s="8">
        <f>H5-G5</f>
        <v>-34</v>
      </c>
      <c r="J5" s="12">
        <v>95.7</v>
      </c>
      <c r="K5" s="47">
        <v>96.5</v>
      </c>
      <c r="L5" s="12">
        <v>73</v>
      </c>
      <c r="M5" s="8">
        <f>L5-K5</f>
        <v>-23.5</v>
      </c>
      <c r="N5" s="12">
        <v>3.9</v>
      </c>
      <c r="O5" s="47">
        <v>3.8</v>
      </c>
      <c r="P5" s="12">
        <v>2.9</v>
      </c>
      <c r="Q5" s="8">
        <f>P5-O5</f>
        <v>-0.89999999999999991</v>
      </c>
      <c r="R5" s="7" t="s">
        <v>34</v>
      </c>
      <c r="S5" s="7" t="s">
        <v>34</v>
      </c>
      <c r="T5" s="7" t="s">
        <v>34</v>
      </c>
    </row>
    <row r="6" spans="1:20" ht="15.75" customHeight="1" x14ac:dyDescent="0.25">
      <c r="A6" s="69"/>
      <c r="B6" s="11" t="s">
        <v>7</v>
      </c>
      <c r="C6" s="12">
        <v>162</v>
      </c>
      <c r="D6" s="47">
        <v>173</v>
      </c>
      <c r="E6" s="12">
        <v>130</v>
      </c>
      <c r="F6" s="12">
        <v>80.900000000000006</v>
      </c>
      <c r="G6" s="47">
        <v>71</v>
      </c>
      <c r="H6" s="12">
        <v>24</v>
      </c>
      <c r="I6" s="8">
        <f t="shared" ref="I6:I25" si="0">H6-G6</f>
        <v>-47</v>
      </c>
      <c r="J6" s="12">
        <v>99</v>
      </c>
      <c r="K6" s="47">
        <v>99</v>
      </c>
      <c r="L6" s="12">
        <v>72</v>
      </c>
      <c r="M6" s="8">
        <f t="shared" ref="M6:M25" si="1">L6-K6</f>
        <v>-27</v>
      </c>
      <c r="N6" s="12">
        <v>4.4000000000000004</v>
      </c>
      <c r="O6" s="47">
        <v>3.9</v>
      </c>
      <c r="P6" s="12">
        <v>3</v>
      </c>
      <c r="Q6" s="8">
        <f t="shared" ref="Q6:Q25" si="2">P6-O6</f>
        <v>-0.89999999999999991</v>
      </c>
      <c r="R6" s="4"/>
      <c r="S6" s="4"/>
      <c r="T6" s="4"/>
    </row>
    <row r="7" spans="1:20" ht="18" customHeight="1" x14ac:dyDescent="0.25">
      <c r="A7" s="69"/>
      <c r="B7" s="11" t="s">
        <v>78</v>
      </c>
      <c r="C7" s="12">
        <v>166</v>
      </c>
      <c r="D7" s="47">
        <v>174</v>
      </c>
      <c r="E7" s="12">
        <v>150</v>
      </c>
      <c r="F7" s="12">
        <v>74</v>
      </c>
      <c r="G7" s="47">
        <v>70</v>
      </c>
      <c r="H7" s="12">
        <v>42</v>
      </c>
      <c r="I7" s="8">
        <f t="shared" si="0"/>
        <v>-28</v>
      </c>
      <c r="J7" s="12">
        <v>100</v>
      </c>
      <c r="K7" s="47">
        <v>99</v>
      </c>
      <c r="L7" s="12">
        <v>83</v>
      </c>
      <c r="M7" s="8">
        <f t="shared" si="1"/>
        <v>-16</v>
      </c>
      <c r="N7" s="12">
        <v>4</v>
      </c>
      <c r="O7" s="47">
        <v>3.9</v>
      </c>
      <c r="P7" s="12">
        <v>3.1</v>
      </c>
      <c r="Q7" s="8">
        <f t="shared" si="2"/>
        <v>-0.79999999999999982</v>
      </c>
      <c r="R7" s="4"/>
      <c r="S7" s="4"/>
      <c r="T7" s="4"/>
    </row>
    <row r="8" spans="1:20" ht="15.75" customHeight="1" x14ac:dyDescent="0.25">
      <c r="A8" s="68" t="s">
        <v>29</v>
      </c>
      <c r="B8" s="11" t="s">
        <v>6</v>
      </c>
      <c r="C8" s="12">
        <v>107</v>
      </c>
      <c r="D8" s="47">
        <v>153</v>
      </c>
      <c r="E8" s="12">
        <v>134</v>
      </c>
      <c r="F8" s="12">
        <v>24</v>
      </c>
      <c r="G8" s="47">
        <v>41</v>
      </c>
      <c r="H8" s="12">
        <v>25</v>
      </c>
      <c r="I8" s="8">
        <f t="shared" si="0"/>
        <v>-16</v>
      </c>
      <c r="J8" s="12">
        <v>78.5</v>
      </c>
      <c r="K8" s="47">
        <v>78.5</v>
      </c>
      <c r="L8" s="12">
        <v>84</v>
      </c>
      <c r="M8" s="8">
        <f t="shared" si="1"/>
        <v>5.5</v>
      </c>
      <c r="N8" s="12">
        <v>3</v>
      </c>
      <c r="O8" s="47">
        <v>3.3</v>
      </c>
      <c r="P8" s="12">
        <v>3.1</v>
      </c>
      <c r="Q8" s="8">
        <f t="shared" si="2"/>
        <v>-0.19999999999999973</v>
      </c>
      <c r="R8" s="4"/>
      <c r="S8" s="4"/>
      <c r="T8" s="4"/>
    </row>
    <row r="9" spans="1:20" ht="15.75" customHeight="1" x14ac:dyDescent="0.25">
      <c r="A9" s="69"/>
      <c r="B9" s="11" t="s">
        <v>7</v>
      </c>
      <c r="C9" s="12">
        <v>107</v>
      </c>
      <c r="D9" s="47">
        <v>156</v>
      </c>
      <c r="E9" s="12">
        <v>158</v>
      </c>
      <c r="F9" s="12">
        <v>34.5</v>
      </c>
      <c r="G9" s="47">
        <v>37.799999999999997</v>
      </c>
      <c r="H9" s="12">
        <v>23</v>
      </c>
      <c r="I9" s="8">
        <f t="shared" si="0"/>
        <v>-14.799999999999997</v>
      </c>
      <c r="J9" s="12">
        <v>86</v>
      </c>
      <c r="K9" s="47">
        <v>74</v>
      </c>
      <c r="L9" s="12">
        <v>68</v>
      </c>
      <c r="M9" s="8">
        <f t="shared" si="1"/>
        <v>-6</v>
      </c>
      <c r="N9" s="12">
        <v>3.2</v>
      </c>
      <c r="O9" s="47">
        <v>3</v>
      </c>
      <c r="P9" s="12">
        <v>3</v>
      </c>
      <c r="Q9" s="8">
        <f t="shared" si="2"/>
        <v>0</v>
      </c>
      <c r="R9" s="4"/>
      <c r="S9" s="4"/>
      <c r="T9" s="4"/>
    </row>
    <row r="10" spans="1:20" ht="15.75" customHeight="1" x14ac:dyDescent="0.25">
      <c r="A10" s="69"/>
      <c r="B10" s="11" t="s">
        <v>9</v>
      </c>
      <c r="C10" s="12">
        <v>111</v>
      </c>
      <c r="D10" s="47">
        <v>159</v>
      </c>
      <c r="E10" s="12">
        <v>163</v>
      </c>
      <c r="F10" s="12">
        <v>66.599999999999994</v>
      </c>
      <c r="G10" s="47">
        <v>47</v>
      </c>
      <c r="H10" s="12">
        <v>23</v>
      </c>
      <c r="I10" s="8">
        <f t="shared" si="0"/>
        <v>-24</v>
      </c>
      <c r="J10" s="12">
        <v>100</v>
      </c>
      <c r="K10" s="47">
        <v>95</v>
      </c>
      <c r="L10" s="12">
        <v>94</v>
      </c>
      <c r="M10" s="8">
        <f t="shared" si="1"/>
        <v>-1</v>
      </c>
      <c r="N10" s="12">
        <v>3.9</v>
      </c>
      <c r="O10" s="47">
        <v>3.5</v>
      </c>
      <c r="P10" s="12">
        <v>3.2</v>
      </c>
      <c r="Q10" s="8">
        <f t="shared" si="2"/>
        <v>-0.29999999999999982</v>
      </c>
      <c r="R10" s="4"/>
      <c r="S10" s="4"/>
      <c r="T10" s="4"/>
    </row>
    <row r="11" spans="1:20" ht="15.75" customHeight="1" x14ac:dyDescent="0.25">
      <c r="A11" s="69"/>
      <c r="B11" s="11" t="s">
        <v>10</v>
      </c>
      <c r="C11" s="12">
        <v>108</v>
      </c>
      <c r="D11" s="47">
        <v>152</v>
      </c>
      <c r="E11" s="12">
        <v>160</v>
      </c>
      <c r="F11" s="12">
        <v>41.7</v>
      </c>
      <c r="G11" s="47">
        <v>46</v>
      </c>
      <c r="H11" s="12">
        <v>28</v>
      </c>
      <c r="I11" s="8">
        <f t="shared" si="0"/>
        <v>-18</v>
      </c>
      <c r="J11" s="12">
        <v>93</v>
      </c>
      <c r="K11" s="47">
        <v>95</v>
      </c>
      <c r="L11" s="12">
        <v>76</v>
      </c>
      <c r="M11" s="8">
        <f t="shared" si="1"/>
        <v>-19</v>
      </c>
      <c r="N11" s="12">
        <v>3.4</v>
      </c>
      <c r="O11" s="47">
        <v>3.5</v>
      </c>
      <c r="P11" s="12">
        <v>3.3</v>
      </c>
      <c r="Q11" s="8">
        <f t="shared" si="2"/>
        <v>-0.20000000000000018</v>
      </c>
      <c r="R11" s="4"/>
      <c r="S11" s="4"/>
      <c r="T11" s="4"/>
    </row>
    <row r="12" spans="1:20" ht="15.75" customHeight="1" x14ac:dyDescent="0.25">
      <c r="A12" s="68" t="s">
        <v>30</v>
      </c>
      <c r="B12" s="11" t="s">
        <v>6</v>
      </c>
      <c r="C12" s="12">
        <v>126</v>
      </c>
      <c r="D12" s="47">
        <v>112</v>
      </c>
      <c r="E12" s="12">
        <v>157</v>
      </c>
      <c r="F12" s="12">
        <v>37</v>
      </c>
      <c r="G12" s="47">
        <v>42.8</v>
      </c>
      <c r="H12" s="12">
        <v>21</v>
      </c>
      <c r="I12" s="8">
        <f t="shared" si="0"/>
        <v>-21.799999999999997</v>
      </c>
      <c r="J12" s="12">
        <v>80</v>
      </c>
      <c r="K12" s="47">
        <v>85.7</v>
      </c>
      <c r="L12" s="12">
        <v>75</v>
      </c>
      <c r="M12" s="8">
        <f t="shared" si="1"/>
        <v>-10.700000000000003</v>
      </c>
      <c r="N12" s="12">
        <v>3.2</v>
      </c>
      <c r="O12" s="47">
        <v>3.4</v>
      </c>
      <c r="P12" s="12">
        <v>3</v>
      </c>
      <c r="Q12" s="8">
        <f t="shared" si="2"/>
        <v>-0.39999999999999991</v>
      </c>
      <c r="R12" s="4"/>
      <c r="S12" s="4"/>
      <c r="T12" s="4"/>
    </row>
    <row r="13" spans="1:20" ht="15.75" customHeight="1" x14ac:dyDescent="0.25">
      <c r="A13" s="69"/>
      <c r="B13" s="11" t="s">
        <v>7</v>
      </c>
      <c r="C13" s="12">
        <v>124</v>
      </c>
      <c r="D13" s="47">
        <v>114</v>
      </c>
      <c r="E13" s="12">
        <v>162</v>
      </c>
      <c r="F13" s="12">
        <v>38.700000000000003</v>
      </c>
      <c r="G13" s="47">
        <v>34</v>
      </c>
      <c r="H13" s="12">
        <v>16</v>
      </c>
      <c r="I13" s="8">
        <f t="shared" si="0"/>
        <v>-18</v>
      </c>
      <c r="J13" s="12">
        <v>87</v>
      </c>
      <c r="K13" s="47">
        <v>79.900000000000006</v>
      </c>
      <c r="L13" s="12">
        <v>75</v>
      </c>
      <c r="M13" s="8">
        <f t="shared" si="1"/>
        <v>-4.9000000000000057</v>
      </c>
      <c r="N13" s="12">
        <v>3.3</v>
      </c>
      <c r="O13" s="47">
        <v>3.2</v>
      </c>
      <c r="P13" s="12">
        <v>2.9</v>
      </c>
      <c r="Q13" s="8">
        <f t="shared" si="2"/>
        <v>-0.30000000000000027</v>
      </c>
      <c r="R13" s="4"/>
      <c r="S13" s="4"/>
      <c r="T13" s="4"/>
    </row>
    <row r="14" spans="1:20" ht="15.75" customHeight="1" x14ac:dyDescent="0.25">
      <c r="A14" s="69"/>
      <c r="B14" s="11" t="s">
        <v>10</v>
      </c>
      <c r="C14" s="12">
        <v>124</v>
      </c>
      <c r="D14" s="47">
        <v>113</v>
      </c>
      <c r="E14" s="12">
        <v>68</v>
      </c>
      <c r="F14" s="12">
        <v>45</v>
      </c>
      <c r="G14" s="47">
        <v>54.8</v>
      </c>
      <c r="H14" s="12">
        <v>34</v>
      </c>
      <c r="I14" s="8">
        <f t="shared" si="0"/>
        <v>-20.799999999999997</v>
      </c>
      <c r="J14" s="12">
        <v>94</v>
      </c>
      <c r="K14" s="47">
        <v>95.5</v>
      </c>
      <c r="L14" s="12">
        <v>69</v>
      </c>
      <c r="M14" s="8">
        <f t="shared" si="1"/>
        <v>-26.5</v>
      </c>
      <c r="N14" s="12">
        <v>3.4</v>
      </c>
      <c r="O14" s="47">
        <v>3.5</v>
      </c>
      <c r="P14" s="12">
        <v>3.1</v>
      </c>
      <c r="Q14" s="8">
        <f t="shared" si="2"/>
        <v>-0.39999999999999991</v>
      </c>
      <c r="R14" s="4"/>
      <c r="S14" s="4"/>
      <c r="T14" s="4"/>
    </row>
    <row r="15" spans="1:20" ht="15.75" customHeight="1" x14ac:dyDescent="0.25">
      <c r="A15" s="69"/>
      <c r="B15" s="11" t="s">
        <v>11</v>
      </c>
      <c r="C15" s="12">
        <v>121</v>
      </c>
      <c r="D15" s="47">
        <v>112</v>
      </c>
      <c r="E15" s="12">
        <v>165</v>
      </c>
      <c r="F15" s="12">
        <v>7.4</v>
      </c>
      <c r="G15" s="47">
        <v>32</v>
      </c>
      <c r="H15" s="12">
        <v>12</v>
      </c>
      <c r="I15" s="8">
        <f t="shared" si="0"/>
        <v>-20</v>
      </c>
      <c r="J15" s="12">
        <v>93</v>
      </c>
      <c r="K15" s="47">
        <v>97</v>
      </c>
      <c r="L15" s="12">
        <v>98</v>
      </c>
      <c r="M15" s="8">
        <f t="shared" si="1"/>
        <v>1</v>
      </c>
      <c r="N15" s="12">
        <v>3</v>
      </c>
      <c r="O15" s="47">
        <v>3.3</v>
      </c>
      <c r="P15" s="12">
        <v>3.1</v>
      </c>
      <c r="Q15" s="8">
        <f t="shared" si="2"/>
        <v>-0.19999999999999973</v>
      </c>
      <c r="R15" s="4"/>
      <c r="S15" s="4"/>
      <c r="T15" s="4"/>
    </row>
    <row r="16" spans="1:20" ht="15.75" customHeight="1" x14ac:dyDescent="0.25">
      <c r="A16" s="69"/>
      <c r="B16" s="11" t="s">
        <v>12</v>
      </c>
      <c r="C16" s="12">
        <v>123</v>
      </c>
      <c r="D16" s="47">
        <v>114</v>
      </c>
      <c r="E16" s="12">
        <v>158</v>
      </c>
      <c r="F16" s="12">
        <v>60.9</v>
      </c>
      <c r="G16" s="47">
        <v>40</v>
      </c>
      <c r="H16" s="12">
        <v>23</v>
      </c>
      <c r="I16" s="8">
        <f t="shared" si="0"/>
        <v>-17</v>
      </c>
      <c r="J16" s="12">
        <v>97.5</v>
      </c>
      <c r="K16" s="47">
        <v>94.8</v>
      </c>
      <c r="L16" s="12">
        <v>93</v>
      </c>
      <c r="M16" s="8">
        <f t="shared" si="1"/>
        <v>-1.7999999999999972</v>
      </c>
      <c r="N16" s="12">
        <v>3.7</v>
      </c>
      <c r="O16" s="47">
        <v>3.4</v>
      </c>
      <c r="P16" s="12">
        <v>3.2</v>
      </c>
      <c r="Q16" s="8">
        <f t="shared" si="2"/>
        <v>-0.19999999999999973</v>
      </c>
      <c r="R16" s="4"/>
      <c r="S16" s="4"/>
      <c r="T16" s="4"/>
    </row>
    <row r="17" spans="1:20" ht="15.75" customHeight="1" x14ac:dyDescent="0.25">
      <c r="A17" s="75"/>
      <c r="B17" s="11" t="s">
        <v>9</v>
      </c>
      <c r="C17" s="12">
        <v>127</v>
      </c>
      <c r="D17" s="47">
        <v>110</v>
      </c>
      <c r="E17" s="12">
        <v>153</v>
      </c>
      <c r="F17" s="12">
        <v>57</v>
      </c>
      <c r="G17" s="47">
        <v>66</v>
      </c>
      <c r="H17" s="12">
        <v>29</v>
      </c>
      <c r="I17" s="8">
        <f t="shared" si="0"/>
        <v>-37</v>
      </c>
      <c r="J17" s="12">
        <v>99</v>
      </c>
      <c r="K17" s="47">
        <v>99</v>
      </c>
      <c r="L17" s="12">
        <v>90</v>
      </c>
      <c r="M17" s="8">
        <f t="shared" si="1"/>
        <v>-9</v>
      </c>
      <c r="N17" s="12">
        <v>3.6</v>
      </c>
      <c r="O17" s="47">
        <v>3.9</v>
      </c>
      <c r="P17" s="12">
        <v>3.2</v>
      </c>
      <c r="Q17" s="8">
        <f t="shared" si="2"/>
        <v>-0.69999999999999973</v>
      </c>
      <c r="R17" s="4"/>
      <c r="S17" s="4"/>
      <c r="T17" s="4"/>
    </row>
    <row r="18" spans="1:20" ht="15.75" customHeight="1" x14ac:dyDescent="0.25">
      <c r="A18" s="60" t="s">
        <v>31</v>
      </c>
      <c r="B18" s="11" t="s">
        <v>6</v>
      </c>
      <c r="C18" s="12"/>
      <c r="D18" s="47">
        <v>127</v>
      </c>
      <c r="E18" s="12">
        <v>122</v>
      </c>
      <c r="F18" s="12"/>
      <c r="G18" s="47">
        <v>25</v>
      </c>
      <c r="H18" s="12">
        <v>18</v>
      </c>
      <c r="I18" s="8">
        <f t="shared" si="0"/>
        <v>-7</v>
      </c>
      <c r="J18" s="12"/>
      <c r="K18" s="47">
        <v>66.8</v>
      </c>
      <c r="L18" s="12">
        <v>63</v>
      </c>
      <c r="M18" s="8">
        <f t="shared" si="1"/>
        <v>-3.7999999999999972</v>
      </c>
      <c r="N18" s="12"/>
      <c r="O18" s="47">
        <v>2.9</v>
      </c>
      <c r="P18" s="12">
        <v>2.8</v>
      </c>
      <c r="Q18" s="8">
        <f>P18-O18</f>
        <v>-0.10000000000000009</v>
      </c>
      <c r="R18" s="4"/>
      <c r="S18" s="4"/>
      <c r="T18" s="4"/>
    </row>
    <row r="19" spans="1:20" ht="15.75" customHeight="1" x14ac:dyDescent="0.25">
      <c r="A19" s="61"/>
      <c r="B19" s="11" t="s">
        <v>7</v>
      </c>
      <c r="C19" s="12"/>
      <c r="D19" s="47">
        <v>122</v>
      </c>
      <c r="E19" s="12">
        <v>122</v>
      </c>
      <c r="F19" s="12"/>
      <c r="G19" s="47">
        <v>47.6</v>
      </c>
      <c r="H19" s="12">
        <v>11</v>
      </c>
      <c r="I19" s="8">
        <f t="shared" si="0"/>
        <v>-36.6</v>
      </c>
      <c r="J19" s="12"/>
      <c r="K19" s="47">
        <v>87.8</v>
      </c>
      <c r="L19" s="12">
        <v>73</v>
      </c>
      <c r="M19" s="8">
        <f t="shared" si="1"/>
        <v>-14.799999999999997</v>
      </c>
      <c r="N19" s="12"/>
      <c r="O19" s="47">
        <v>3.7</v>
      </c>
      <c r="P19" s="12">
        <v>2.8</v>
      </c>
      <c r="Q19" s="8">
        <f t="shared" si="2"/>
        <v>-0.90000000000000036</v>
      </c>
      <c r="R19" s="4"/>
      <c r="S19" s="4"/>
      <c r="T19" s="4"/>
    </row>
    <row r="20" spans="1:20" ht="15.75" customHeight="1" x14ac:dyDescent="0.25">
      <c r="A20" s="61"/>
      <c r="B20" s="13" t="s">
        <v>13</v>
      </c>
      <c r="C20" s="12"/>
      <c r="D20" s="47">
        <v>118</v>
      </c>
      <c r="E20" s="12">
        <v>111</v>
      </c>
      <c r="F20" s="12"/>
      <c r="G20" s="47">
        <v>21</v>
      </c>
      <c r="H20" s="12">
        <v>12</v>
      </c>
      <c r="I20" s="8">
        <f t="shared" si="0"/>
        <v>-9</v>
      </c>
      <c r="J20" s="12"/>
      <c r="K20" s="47">
        <v>87</v>
      </c>
      <c r="L20" s="12">
        <v>85</v>
      </c>
      <c r="M20" s="8">
        <f t="shared" si="1"/>
        <v>-2</v>
      </c>
      <c r="N20" s="12"/>
      <c r="O20" s="47">
        <v>3.1</v>
      </c>
      <c r="P20" s="12">
        <v>3</v>
      </c>
      <c r="Q20" s="8">
        <f t="shared" si="2"/>
        <v>-0.10000000000000009</v>
      </c>
      <c r="R20" s="4"/>
      <c r="S20" s="4"/>
      <c r="T20" s="4"/>
    </row>
    <row r="21" spans="1:20" ht="15.75" customHeight="1" x14ac:dyDescent="0.25">
      <c r="A21" s="61"/>
      <c r="B21" s="13" t="s">
        <v>11</v>
      </c>
      <c r="C21" s="12"/>
      <c r="D21" s="47">
        <v>125</v>
      </c>
      <c r="E21" s="12">
        <v>165</v>
      </c>
      <c r="F21" s="12"/>
      <c r="G21" s="47">
        <v>36</v>
      </c>
      <c r="H21" s="12">
        <v>12</v>
      </c>
      <c r="I21" s="8">
        <f t="shared" si="0"/>
        <v>-24</v>
      </c>
      <c r="J21" s="12"/>
      <c r="K21" s="47">
        <v>95</v>
      </c>
      <c r="L21" s="12">
        <v>98</v>
      </c>
      <c r="M21" s="8">
        <f t="shared" si="1"/>
        <v>3</v>
      </c>
      <c r="N21" s="12"/>
      <c r="O21" s="47">
        <v>3.3</v>
      </c>
      <c r="P21" s="12">
        <v>2.9</v>
      </c>
      <c r="Q21" s="8">
        <f t="shared" si="2"/>
        <v>-0.39999999999999991</v>
      </c>
      <c r="R21" s="4"/>
      <c r="S21" s="4"/>
      <c r="T21" s="4"/>
    </row>
    <row r="22" spans="1:20" ht="15.75" customHeight="1" x14ac:dyDescent="0.25">
      <c r="A22" s="61"/>
      <c r="B22" s="13" t="s">
        <v>10</v>
      </c>
      <c r="C22" s="12"/>
      <c r="D22" s="47">
        <v>124</v>
      </c>
      <c r="E22" s="12">
        <v>23</v>
      </c>
      <c r="F22" s="12"/>
      <c r="G22" s="47">
        <v>41</v>
      </c>
      <c r="H22" s="12">
        <v>21</v>
      </c>
      <c r="I22" s="8">
        <f t="shared" si="0"/>
        <v>-20</v>
      </c>
      <c r="J22" s="12"/>
      <c r="K22" s="47">
        <v>92.7</v>
      </c>
      <c r="L22" s="12">
        <v>79</v>
      </c>
      <c r="M22" s="8">
        <f t="shared" si="1"/>
        <v>-13.700000000000003</v>
      </c>
      <c r="N22" s="12"/>
      <c r="O22" s="47">
        <v>3.2</v>
      </c>
      <c r="P22" s="12">
        <v>3</v>
      </c>
      <c r="Q22" s="8">
        <f t="shared" si="2"/>
        <v>-0.20000000000000018</v>
      </c>
      <c r="R22" s="4"/>
      <c r="S22" s="4"/>
      <c r="T22" s="4"/>
    </row>
    <row r="23" spans="1:20" ht="15.75" customHeight="1" x14ac:dyDescent="0.25">
      <c r="A23" s="61"/>
      <c r="B23" s="13" t="s">
        <v>9</v>
      </c>
      <c r="C23" s="12"/>
      <c r="D23" s="47">
        <v>121</v>
      </c>
      <c r="E23" s="12">
        <v>102</v>
      </c>
      <c r="F23" s="12"/>
      <c r="G23" s="47">
        <v>56</v>
      </c>
      <c r="H23" s="12">
        <v>44</v>
      </c>
      <c r="I23" s="8">
        <f t="shared" si="0"/>
        <v>-12</v>
      </c>
      <c r="J23" s="12"/>
      <c r="K23" s="47">
        <v>99</v>
      </c>
      <c r="L23" s="12">
        <v>93</v>
      </c>
      <c r="M23" s="8">
        <f t="shared" si="1"/>
        <v>-6</v>
      </c>
      <c r="N23" s="12"/>
      <c r="O23" s="47">
        <v>3.6</v>
      </c>
      <c r="P23" s="12">
        <v>3.4</v>
      </c>
      <c r="Q23" s="8">
        <f t="shared" si="2"/>
        <v>-0.20000000000000018</v>
      </c>
      <c r="R23" s="4"/>
      <c r="S23" s="4"/>
      <c r="T23" s="4"/>
    </row>
    <row r="24" spans="1:20" ht="15.75" customHeight="1" x14ac:dyDescent="0.25">
      <c r="A24" s="61"/>
      <c r="B24" s="11" t="s">
        <v>12</v>
      </c>
      <c r="C24" s="12"/>
      <c r="D24" s="47">
        <v>124</v>
      </c>
      <c r="E24" s="12">
        <v>110</v>
      </c>
      <c r="F24" s="12"/>
      <c r="G24" s="47">
        <v>34.799999999999997</v>
      </c>
      <c r="H24" s="12">
        <v>34</v>
      </c>
      <c r="I24" s="8">
        <f t="shared" si="0"/>
        <v>-0.79999999999999716</v>
      </c>
      <c r="J24" s="12"/>
      <c r="K24" s="47">
        <v>74</v>
      </c>
      <c r="L24" s="12">
        <v>81</v>
      </c>
      <c r="M24" s="8">
        <f t="shared" si="1"/>
        <v>7</v>
      </c>
      <c r="N24" s="12"/>
      <c r="O24" s="47">
        <v>3.1</v>
      </c>
      <c r="P24" s="12">
        <v>3.1</v>
      </c>
      <c r="Q24" s="8">
        <f t="shared" si="2"/>
        <v>0</v>
      </c>
      <c r="R24" s="4"/>
      <c r="S24" s="4"/>
      <c r="T24" s="4"/>
    </row>
    <row r="25" spans="1:20" ht="15.75" customHeight="1" x14ac:dyDescent="0.25">
      <c r="A25" s="61"/>
      <c r="B25" s="13" t="s">
        <v>14</v>
      </c>
      <c r="C25" s="12"/>
      <c r="D25" s="47">
        <v>117</v>
      </c>
      <c r="E25" s="12">
        <v>4</v>
      </c>
      <c r="F25" s="12"/>
      <c r="G25" s="47">
        <v>24</v>
      </c>
      <c r="H25" s="12">
        <v>23</v>
      </c>
      <c r="I25" s="8">
        <f t="shared" si="0"/>
        <v>-1</v>
      </c>
      <c r="J25" s="12"/>
      <c r="K25" s="47">
        <v>93.9</v>
      </c>
      <c r="L25" s="12">
        <v>96</v>
      </c>
      <c r="M25" s="8">
        <f t="shared" si="1"/>
        <v>2.0999999999999943</v>
      </c>
      <c r="N25" s="12"/>
      <c r="O25" s="47">
        <v>3.2</v>
      </c>
      <c r="P25" s="12">
        <v>3.2</v>
      </c>
      <c r="Q25" s="8">
        <f t="shared" si="2"/>
        <v>0</v>
      </c>
      <c r="R25" s="4"/>
      <c r="S25" s="4"/>
      <c r="T25" s="4"/>
    </row>
    <row r="26" spans="1:20" ht="15.75" customHeight="1" x14ac:dyDescent="0.25">
      <c r="A26" s="61"/>
      <c r="B26" s="13" t="s">
        <v>15</v>
      </c>
      <c r="C26" s="12"/>
      <c r="D26" s="47"/>
      <c r="E26" s="12"/>
      <c r="F26" s="12"/>
      <c r="G26" s="47"/>
      <c r="H26" s="12"/>
      <c r="I26" s="8"/>
      <c r="J26" s="12"/>
      <c r="K26" s="47"/>
      <c r="L26" s="12"/>
      <c r="M26" s="8"/>
      <c r="N26" s="12"/>
      <c r="O26" s="47"/>
      <c r="P26" s="12"/>
      <c r="Q26" s="8"/>
      <c r="R26" s="4"/>
      <c r="S26" s="4"/>
      <c r="T26" s="4"/>
    </row>
    <row r="27" spans="1:20" ht="15.75" customHeight="1" x14ac:dyDescent="0.25">
      <c r="A27" s="62"/>
      <c r="B27" s="13" t="s">
        <v>16</v>
      </c>
      <c r="C27" s="12"/>
      <c r="D27" s="47"/>
      <c r="E27" s="12"/>
      <c r="F27" s="12"/>
      <c r="G27" s="47"/>
      <c r="H27" s="12"/>
      <c r="I27" s="8"/>
      <c r="J27" s="12"/>
      <c r="K27" s="47"/>
      <c r="L27" s="12"/>
      <c r="M27" s="8"/>
      <c r="N27" s="12"/>
      <c r="O27" s="47"/>
      <c r="P27" s="12"/>
      <c r="Q27" s="8"/>
      <c r="R27" s="4"/>
      <c r="S27" s="4"/>
      <c r="T27" s="4"/>
    </row>
    <row r="28" spans="1:20" ht="15.75" customHeight="1" x14ac:dyDescent="0.25">
      <c r="A28" s="60" t="s">
        <v>32</v>
      </c>
      <c r="B28" s="11" t="s">
        <v>6</v>
      </c>
      <c r="C28" s="12"/>
      <c r="D28" s="47"/>
      <c r="E28" s="12">
        <v>83</v>
      </c>
      <c r="F28" s="12"/>
      <c r="G28" s="47"/>
      <c r="H28" s="12">
        <v>21</v>
      </c>
      <c r="I28" s="8"/>
      <c r="J28" s="12"/>
      <c r="K28" s="47"/>
      <c r="L28" s="12">
        <v>67</v>
      </c>
      <c r="M28" s="8"/>
      <c r="N28" s="12"/>
      <c r="O28" s="47"/>
      <c r="P28" s="12">
        <v>2.9</v>
      </c>
      <c r="Q28" s="8"/>
      <c r="R28" s="4"/>
      <c r="S28" s="4"/>
      <c r="T28" s="4"/>
    </row>
    <row r="29" spans="1:20" ht="15.75" customHeight="1" x14ac:dyDescent="0.25">
      <c r="A29" s="61"/>
      <c r="B29" s="11" t="s">
        <v>7</v>
      </c>
      <c r="C29" s="12"/>
      <c r="D29" s="47"/>
      <c r="E29" s="12">
        <v>112</v>
      </c>
      <c r="F29" s="12"/>
      <c r="G29" s="47"/>
      <c r="H29" s="12">
        <v>9</v>
      </c>
      <c r="I29" s="8"/>
      <c r="J29" s="12"/>
      <c r="K29" s="47"/>
      <c r="L29" s="12">
        <v>80</v>
      </c>
      <c r="M29" s="8"/>
      <c r="N29" s="12"/>
      <c r="O29" s="47"/>
      <c r="P29" s="12">
        <v>2.9</v>
      </c>
      <c r="Q29" s="8"/>
      <c r="R29" s="4"/>
      <c r="S29" s="4"/>
      <c r="T29" s="4"/>
    </row>
    <row r="30" spans="1:20" ht="15.75" customHeight="1" x14ac:dyDescent="0.25">
      <c r="A30" s="61"/>
      <c r="B30" s="13" t="s">
        <v>9</v>
      </c>
      <c r="C30" s="12"/>
      <c r="D30" s="47"/>
      <c r="E30" s="12">
        <v>86</v>
      </c>
      <c r="F30" s="12"/>
      <c r="G30" s="47"/>
      <c r="H30" s="12">
        <v>31</v>
      </c>
      <c r="I30" s="8"/>
      <c r="J30" s="12"/>
      <c r="K30" s="47"/>
      <c r="L30" s="12">
        <v>93</v>
      </c>
      <c r="M30" s="8"/>
      <c r="N30" s="12"/>
      <c r="O30" s="47"/>
      <c r="P30" s="12">
        <v>3.3</v>
      </c>
      <c r="Q30" s="8"/>
      <c r="R30" s="4"/>
      <c r="S30" s="4"/>
      <c r="T30" s="4"/>
    </row>
    <row r="31" spans="1:20" ht="15.75" customHeight="1" x14ac:dyDescent="0.25">
      <c r="A31" s="61"/>
      <c r="B31" s="13" t="s">
        <v>10</v>
      </c>
      <c r="C31" s="12"/>
      <c r="D31" s="47"/>
      <c r="E31" s="12">
        <v>85</v>
      </c>
      <c r="F31" s="12"/>
      <c r="G31" s="47"/>
      <c r="H31" s="12">
        <v>38</v>
      </c>
      <c r="I31" s="8"/>
      <c r="J31" s="12"/>
      <c r="K31" s="47"/>
      <c r="L31" s="12">
        <v>81</v>
      </c>
      <c r="M31" s="8"/>
      <c r="N31" s="12"/>
      <c r="O31" s="47"/>
      <c r="P31" s="12">
        <v>3.2</v>
      </c>
      <c r="Q31" s="8"/>
      <c r="R31" s="4"/>
      <c r="S31" s="4"/>
      <c r="T31" s="4"/>
    </row>
    <row r="32" spans="1:20" ht="15.75" customHeight="1" x14ac:dyDescent="0.25">
      <c r="A32" s="61"/>
      <c r="B32" s="11" t="s">
        <v>12</v>
      </c>
      <c r="C32" s="12"/>
      <c r="D32" s="47"/>
      <c r="E32" s="12">
        <v>101</v>
      </c>
      <c r="F32" s="12"/>
      <c r="G32" s="47"/>
      <c r="H32" s="12">
        <v>10</v>
      </c>
      <c r="I32" s="8"/>
      <c r="J32" s="12"/>
      <c r="K32" s="47"/>
      <c r="L32" s="12">
        <v>66</v>
      </c>
      <c r="M32" s="8"/>
      <c r="N32" s="12"/>
      <c r="O32" s="47"/>
      <c r="P32" s="12">
        <v>2.8</v>
      </c>
      <c r="Q32" s="8"/>
      <c r="R32" s="4"/>
      <c r="S32" s="4"/>
      <c r="T32" s="4"/>
    </row>
    <row r="33" spans="1:20" ht="15.75" customHeight="1" x14ac:dyDescent="0.25">
      <c r="A33" s="61"/>
      <c r="B33" s="13" t="s">
        <v>11</v>
      </c>
      <c r="C33" s="12"/>
      <c r="D33" s="47"/>
      <c r="E33" s="12">
        <v>85</v>
      </c>
      <c r="F33" s="12"/>
      <c r="G33" s="47"/>
      <c r="H33" s="12">
        <v>38</v>
      </c>
      <c r="I33" s="8"/>
      <c r="J33" s="12"/>
      <c r="K33" s="47"/>
      <c r="L33" s="12">
        <v>81</v>
      </c>
      <c r="M33" s="8"/>
      <c r="N33" s="12"/>
      <c r="O33" s="47"/>
      <c r="P33" s="12">
        <v>3.2</v>
      </c>
      <c r="Q33" s="8"/>
      <c r="R33" s="4"/>
      <c r="S33" s="4"/>
      <c r="T33" s="4"/>
    </row>
    <row r="34" spans="1:20" ht="15.75" customHeight="1" x14ac:dyDescent="0.25">
      <c r="A34" s="61"/>
      <c r="B34" s="13" t="s">
        <v>13</v>
      </c>
      <c r="C34" s="12"/>
      <c r="D34" s="47"/>
      <c r="E34" s="12">
        <v>104</v>
      </c>
      <c r="F34" s="12"/>
      <c r="G34" s="47"/>
      <c r="H34" s="12">
        <v>18</v>
      </c>
      <c r="I34" s="8"/>
      <c r="J34" s="12"/>
      <c r="K34" s="47"/>
      <c r="L34" s="12">
        <v>75</v>
      </c>
      <c r="M34" s="8"/>
      <c r="N34" s="12"/>
      <c r="O34" s="47"/>
      <c r="P34" s="12">
        <v>2.9</v>
      </c>
      <c r="Q34" s="8"/>
      <c r="R34" s="4"/>
      <c r="S34" s="4"/>
      <c r="T34" s="4"/>
    </row>
    <row r="35" spans="1:20" ht="15.75" customHeight="1" x14ac:dyDescent="0.25">
      <c r="A35" s="62"/>
      <c r="B35" s="11" t="s">
        <v>17</v>
      </c>
      <c r="C35" s="12"/>
      <c r="D35" s="47"/>
      <c r="E35" s="12">
        <v>83</v>
      </c>
      <c r="F35" s="12"/>
      <c r="G35" s="47"/>
      <c r="H35" s="12">
        <v>29</v>
      </c>
      <c r="I35" s="8"/>
      <c r="J35" s="12"/>
      <c r="K35" s="47"/>
      <c r="L35" s="12">
        <v>91</v>
      </c>
      <c r="M35" s="8"/>
      <c r="N35" s="12"/>
      <c r="O35" s="47"/>
      <c r="P35" s="12">
        <v>3.3</v>
      </c>
      <c r="Q35" s="8"/>
      <c r="R35" s="4"/>
      <c r="S35" s="4"/>
      <c r="T35" s="4"/>
    </row>
    <row r="36" spans="1:20" ht="15.75" customHeight="1" x14ac:dyDescent="0.25">
      <c r="A36" s="3">
        <v>10</v>
      </c>
      <c r="B36" s="13" t="s">
        <v>18</v>
      </c>
      <c r="C36" s="12"/>
      <c r="D36" s="47"/>
      <c r="E36" s="12"/>
      <c r="F36" s="12"/>
      <c r="G36" s="47"/>
      <c r="H36" s="12"/>
      <c r="I36" s="8"/>
      <c r="J36" s="12"/>
      <c r="K36" s="47"/>
      <c r="L36" s="12"/>
      <c r="M36" s="8"/>
      <c r="N36" s="12"/>
      <c r="O36" s="47"/>
      <c r="P36" s="12"/>
      <c r="Q36" s="8"/>
      <c r="R36" s="4"/>
      <c r="S36" s="4"/>
      <c r="T36" s="4"/>
    </row>
    <row r="37" spans="1:20" ht="15.75" customHeight="1" x14ac:dyDescent="0.25">
      <c r="A37" s="72">
        <v>11</v>
      </c>
      <c r="B37" s="13" t="s">
        <v>19</v>
      </c>
      <c r="C37" s="12">
        <v>18</v>
      </c>
      <c r="D37" s="47">
        <v>12</v>
      </c>
      <c r="E37" s="12"/>
      <c r="F37" s="12">
        <v>94.5</v>
      </c>
      <c r="G37" s="47">
        <v>100</v>
      </c>
      <c r="H37" s="12"/>
      <c r="I37" s="8">
        <f>G37-F37</f>
        <v>5.5</v>
      </c>
      <c r="J37" s="12">
        <v>100</v>
      </c>
      <c r="K37" s="47">
        <v>100</v>
      </c>
      <c r="L37" s="12"/>
      <c r="M37" s="8">
        <f>K37-J37</f>
        <v>0</v>
      </c>
      <c r="N37" s="12">
        <v>4.3</v>
      </c>
      <c r="O37" s="47">
        <v>4.2</v>
      </c>
      <c r="P37" s="12"/>
      <c r="Q37" s="8">
        <f>O37-N37</f>
        <v>-9.9999999999999645E-2</v>
      </c>
      <c r="R37" s="4"/>
      <c r="S37" s="4"/>
      <c r="T37" s="4"/>
    </row>
    <row r="38" spans="1:20" ht="15.75" customHeight="1" x14ac:dyDescent="0.25">
      <c r="A38" s="72"/>
      <c r="B38" s="13" t="s">
        <v>20</v>
      </c>
      <c r="C38" s="12">
        <v>26</v>
      </c>
      <c r="D38" s="47">
        <v>17</v>
      </c>
      <c r="E38" s="12"/>
      <c r="F38" s="12">
        <v>69</v>
      </c>
      <c r="G38" s="47">
        <v>94</v>
      </c>
      <c r="H38" s="12"/>
      <c r="I38" s="8">
        <f t="shared" ref="I38:I41" si="3">G38-F38</f>
        <v>25</v>
      </c>
      <c r="J38" s="12">
        <v>100</v>
      </c>
      <c r="K38" s="47">
        <v>100</v>
      </c>
      <c r="L38" s="12"/>
      <c r="M38" s="8">
        <f t="shared" ref="M38:M41" si="4">K38-J38</f>
        <v>0</v>
      </c>
      <c r="N38" s="12">
        <v>3.8</v>
      </c>
      <c r="O38" s="47">
        <v>4.2</v>
      </c>
      <c r="P38" s="12"/>
      <c r="Q38" s="8">
        <f t="shared" ref="Q38:Q41" si="5">O38-N38</f>
        <v>0.40000000000000036</v>
      </c>
      <c r="R38" s="4"/>
      <c r="S38" s="4"/>
      <c r="T38" s="4"/>
    </row>
    <row r="39" spans="1:20" ht="15.75" customHeight="1" x14ac:dyDescent="0.25">
      <c r="A39" s="72"/>
      <c r="B39" s="13" t="s">
        <v>17</v>
      </c>
      <c r="C39" s="12">
        <v>18</v>
      </c>
      <c r="D39" s="47">
        <v>11</v>
      </c>
      <c r="E39" s="12"/>
      <c r="F39" s="12">
        <v>50</v>
      </c>
      <c r="G39" s="47">
        <v>100</v>
      </c>
      <c r="H39" s="12"/>
      <c r="I39" s="8">
        <f t="shared" si="3"/>
        <v>50</v>
      </c>
      <c r="J39" s="12">
        <v>100</v>
      </c>
      <c r="K39" s="47">
        <v>100</v>
      </c>
      <c r="L39" s="12"/>
      <c r="M39" s="8">
        <f t="shared" si="4"/>
        <v>0</v>
      </c>
      <c r="N39" s="12">
        <v>3.6</v>
      </c>
      <c r="O39" s="47">
        <v>4.5</v>
      </c>
      <c r="P39" s="12"/>
      <c r="Q39" s="8">
        <f t="shared" si="5"/>
        <v>0.89999999999999991</v>
      </c>
      <c r="R39" s="4"/>
      <c r="S39" s="4"/>
      <c r="T39" s="4"/>
    </row>
    <row r="40" spans="1:20" ht="15.75" customHeight="1" x14ac:dyDescent="0.25">
      <c r="A40" s="72"/>
      <c r="B40" s="13" t="s">
        <v>13</v>
      </c>
      <c r="C40" s="12">
        <v>13</v>
      </c>
      <c r="D40" s="47">
        <v>16</v>
      </c>
      <c r="E40" s="12"/>
      <c r="F40" s="12">
        <v>53.8</v>
      </c>
      <c r="G40" s="47">
        <v>50</v>
      </c>
      <c r="H40" s="12"/>
      <c r="I40" s="8">
        <f t="shared" si="3"/>
        <v>-3.7999999999999972</v>
      </c>
      <c r="J40" s="12">
        <v>92</v>
      </c>
      <c r="K40" s="47">
        <v>100</v>
      </c>
      <c r="L40" s="12"/>
      <c r="M40" s="8">
        <f t="shared" si="4"/>
        <v>8</v>
      </c>
      <c r="N40" s="12">
        <v>3.5</v>
      </c>
      <c r="O40" s="47">
        <v>3.5</v>
      </c>
      <c r="P40" s="12"/>
      <c r="Q40" s="8">
        <f t="shared" si="5"/>
        <v>0</v>
      </c>
      <c r="R40" s="4"/>
      <c r="S40" s="4"/>
      <c r="T40" s="4"/>
    </row>
    <row r="41" spans="1:20" ht="15.75" customHeight="1" x14ac:dyDescent="0.25">
      <c r="A41" s="72"/>
      <c r="B41" s="13" t="s">
        <v>10</v>
      </c>
      <c r="C41" s="12">
        <v>21</v>
      </c>
      <c r="D41" s="47">
        <v>13</v>
      </c>
      <c r="E41" s="12"/>
      <c r="F41" s="12">
        <v>52.4</v>
      </c>
      <c r="G41" s="47">
        <v>84.6</v>
      </c>
      <c r="H41" s="12"/>
      <c r="I41" s="8">
        <f t="shared" si="3"/>
        <v>32.199999999999996</v>
      </c>
      <c r="J41" s="12">
        <v>100</v>
      </c>
      <c r="K41" s="47">
        <v>100</v>
      </c>
      <c r="L41" s="12"/>
      <c r="M41" s="8">
        <f t="shared" si="4"/>
        <v>0</v>
      </c>
      <c r="N41" s="12">
        <v>3.5</v>
      </c>
      <c r="O41" s="47">
        <v>4.2</v>
      </c>
      <c r="P41" s="12"/>
      <c r="Q41" s="8">
        <f t="shared" si="5"/>
        <v>0.70000000000000018</v>
      </c>
      <c r="R41" s="4"/>
      <c r="S41" s="4"/>
      <c r="T41" s="4"/>
    </row>
    <row r="42" spans="1:20" ht="15.75" customHeight="1" x14ac:dyDescent="0.25">
      <c r="A42" s="72"/>
      <c r="B42" s="13" t="s">
        <v>21</v>
      </c>
      <c r="C42" s="12"/>
      <c r="D42" s="47"/>
      <c r="E42" s="12"/>
      <c r="F42" s="12"/>
      <c r="G42" s="47"/>
      <c r="H42" s="12"/>
      <c r="I42" s="8"/>
      <c r="J42" s="12"/>
      <c r="K42" s="47"/>
      <c r="L42" s="12"/>
      <c r="M42" s="8"/>
      <c r="N42" s="12"/>
      <c r="O42" s="47"/>
      <c r="P42" s="12"/>
      <c r="Q42" s="8"/>
      <c r="R42" s="4"/>
      <c r="S42" s="4"/>
      <c r="T42" s="4"/>
    </row>
    <row r="43" spans="1:20" ht="31.5" customHeight="1" x14ac:dyDescent="0.25">
      <c r="A43" s="72"/>
      <c r="B43" s="13" t="s">
        <v>22</v>
      </c>
      <c r="C43" s="12">
        <v>25</v>
      </c>
      <c r="D43" s="47"/>
      <c r="E43" s="12"/>
      <c r="F43" s="12">
        <v>92</v>
      </c>
      <c r="G43" s="47"/>
      <c r="H43" s="12"/>
      <c r="I43" s="8"/>
      <c r="J43" s="12">
        <v>100</v>
      </c>
      <c r="K43" s="47"/>
      <c r="L43" s="12"/>
      <c r="M43" s="8"/>
      <c r="N43" s="12">
        <v>4.5999999999999996</v>
      </c>
      <c r="O43" s="47"/>
      <c r="P43" s="12"/>
      <c r="Q43" s="8"/>
      <c r="R43" s="4"/>
      <c r="S43" s="4"/>
      <c r="T43" s="4"/>
    </row>
    <row r="44" spans="1:20" ht="38.25" x14ac:dyDescent="0.25">
      <c r="A44" s="72"/>
      <c r="B44" s="13" t="s">
        <v>23</v>
      </c>
      <c r="C44" s="12"/>
      <c r="D44" s="47">
        <v>15</v>
      </c>
      <c r="E44" s="12"/>
      <c r="F44" s="12"/>
      <c r="G44" s="47">
        <v>73</v>
      </c>
      <c r="H44" s="12"/>
      <c r="I44" s="8"/>
      <c r="J44" s="12"/>
      <c r="K44" s="47">
        <v>100</v>
      </c>
      <c r="L44" s="12"/>
      <c r="M44" s="8"/>
      <c r="N44" s="12"/>
      <c r="O44" s="47">
        <v>4.0999999999999996</v>
      </c>
      <c r="P44" s="12"/>
      <c r="Q44" s="8"/>
      <c r="R44" s="4"/>
      <c r="S44" s="4"/>
      <c r="T44" s="4"/>
    </row>
    <row r="45" spans="1:20" ht="25.5" x14ac:dyDescent="0.25">
      <c r="A45" s="72"/>
      <c r="B45" s="13" t="s">
        <v>24</v>
      </c>
      <c r="C45" s="12"/>
      <c r="D45" s="47"/>
      <c r="E45" s="12"/>
      <c r="F45" s="12"/>
      <c r="G45" s="47"/>
      <c r="H45" s="12"/>
      <c r="I45" s="8"/>
      <c r="J45" s="12"/>
      <c r="K45" s="47"/>
      <c r="L45" s="12"/>
      <c r="M45" s="8"/>
      <c r="N45" s="12"/>
      <c r="O45" s="47"/>
      <c r="P45" s="12"/>
      <c r="Q45" s="8"/>
      <c r="R45" s="4"/>
      <c r="S45" s="4"/>
      <c r="T45" s="4"/>
    </row>
    <row r="46" spans="1:20" ht="38.25" x14ac:dyDescent="0.25">
      <c r="A46" s="72"/>
      <c r="B46" s="13" t="s">
        <v>25</v>
      </c>
      <c r="C46" s="12"/>
      <c r="D46" s="47"/>
      <c r="E46" s="12"/>
      <c r="F46" s="12"/>
      <c r="G46" s="47"/>
      <c r="H46" s="12"/>
      <c r="I46" s="8"/>
      <c r="J46" s="12"/>
      <c r="K46" s="47"/>
      <c r="L46" s="12"/>
      <c r="M46" s="8"/>
      <c r="N46" s="12"/>
      <c r="O46" s="47"/>
      <c r="P46" s="12"/>
      <c r="Q46" s="8"/>
      <c r="R46" s="4"/>
      <c r="S46" s="4"/>
      <c r="T46" s="4"/>
    </row>
    <row r="47" spans="1:20" ht="38.25" x14ac:dyDescent="0.25">
      <c r="A47" s="72"/>
      <c r="B47" s="13" t="s">
        <v>26</v>
      </c>
      <c r="C47" s="12"/>
      <c r="D47" s="47"/>
      <c r="E47" s="12"/>
      <c r="F47" s="12"/>
      <c r="G47" s="47"/>
      <c r="H47" s="12"/>
      <c r="I47" s="8"/>
      <c r="J47" s="12"/>
      <c r="K47" s="47"/>
      <c r="L47" s="12"/>
      <c r="M47" s="8"/>
      <c r="N47" s="12"/>
      <c r="O47" s="47"/>
      <c r="P47" s="12"/>
      <c r="Q47" s="8"/>
      <c r="R47" s="4"/>
      <c r="S47" s="4"/>
      <c r="T47" s="4"/>
    </row>
    <row r="49" spans="1:17" x14ac:dyDescent="0.25">
      <c r="A49" s="74" t="s">
        <v>33</v>
      </c>
      <c r="B49" s="74"/>
      <c r="C49" s="74"/>
      <c r="D49" s="74"/>
      <c r="E49" s="74"/>
      <c r="F49" s="74"/>
      <c r="G49" s="74"/>
      <c r="H49" s="74"/>
      <c r="I49" s="74"/>
      <c r="J49" s="74"/>
      <c r="K49" s="74"/>
      <c r="L49" s="74"/>
      <c r="M49" s="74"/>
      <c r="N49" s="74"/>
      <c r="O49" s="74"/>
      <c r="P49" s="74"/>
      <c r="Q49" s="74"/>
    </row>
  </sheetData>
  <mergeCells count="15">
    <mergeCell ref="A49:Q49"/>
    <mergeCell ref="A37:A47"/>
    <mergeCell ref="R3:T3"/>
    <mergeCell ref="A12:A17"/>
    <mergeCell ref="A18:A27"/>
    <mergeCell ref="A28:A35"/>
    <mergeCell ref="A5:A7"/>
    <mergeCell ref="A8:A11"/>
    <mergeCell ref="A1:Q2"/>
    <mergeCell ref="A3:A4"/>
    <mergeCell ref="B3:B4"/>
    <mergeCell ref="C3:E3"/>
    <mergeCell ref="F3:I3"/>
    <mergeCell ref="J3:M3"/>
    <mergeCell ref="N3:Q3"/>
  </mergeCells>
  <pageMargins left="0.7" right="0.7" top="0.75" bottom="0.75" header="0.3" footer="0.3"/>
  <pageSetup paperSize="9"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workbookViewId="0">
      <pane xSplit="1" ySplit="4" topLeftCell="B5" activePane="bottomRight" state="frozen"/>
      <selection pane="topRight" activeCell="B1" sqref="B1"/>
      <selection pane="bottomLeft" activeCell="A5" sqref="A5"/>
      <selection pane="bottomRight" activeCell="F28" sqref="F28"/>
    </sheetView>
  </sheetViews>
  <sheetFormatPr defaultRowHeight="15" x14ac:dyDescent="0.25"/>
  <cols>
    <col min="1" max="1" width="21.28515625" customWidth="1"/>
    <col min="2" max="2" width="19.140625" style="14" customWidth="1"/>
    <col min="3" max="3" width="9.140625" style="14"/>
    <col min="4" max="4" width="9.140625" style="48"/>
    <col min="5" max="6" width="9.140625" style="14"/>
    <col min="7" max="7" width="9.140625" style="48"/>
    <col min="8" max="8" width="9.140625" style="14"/>
    <col min="10" max="10" width="9.140625" style="14"/>
    <col min="11" max="11" width="9.140625" style="48"/>
    <col min="12" max="12" width="9.140625" style="14"/>
    <col min="14" max="14" width="9.140625" style="14"/>
    <col min="15" max="15" width="9.140625" style="48"/>
    <col min="16" max="16" width="9.140625" style="14"/>
    <col min="18" max="18" width="62.85546875" hidden="1" customWidth="1"/>
    <col min="19" max="19" width="46.140625" hidden="1" customWidth="1"/>
    <col min="20" max="20" width="30" hidden="1" customWidth="1"/>
  </cols>
  <sheetData>
    <row r="1" spans="1:20" ht="15" customHeight="1" x14ac:dyDescent="0.25">
      <c r="A1" s="58" t="s">
        <v>36</v>
      </c>
      <c r="B1" s="58"/>
      <c r="C1" s="58"/>
      <c r="D1" s="58"/>
      <c r="E1" s="58"/>
      <c r="F1" s="58"/>
      <c r="G1" s="58"/>
      <c r="H1" s="58"/>
      <c r="I1" s="58"/>
      <c r="J1" s="58"/>
      <c r="K1" s="58"/>
      <c r="L1" s="58"/>
      <c r="M1" s="58"/>
      <c r="N1" s="58"/>
      <c r="O1" s="58"/>
      <c r="P1" s="58"/>
      <c r="Q1" s="58"/>
    </row>
    <row r="2" spans="1:20" ht="12.75" customHeight="1" x14ac:dyDescent="0.25">
      <c r="A2" s="59"/>
      <c r="B2" s="59"/>
      <c r="C2" s="59"/>
      <c r="D2" s="59"/>
      <c r="E2" s="59"/>
      <c r="F2" s="59"/>
      <c r="G2" s="59"/>
      <c r="H2" s="59"/>
      <c r="I2" s="59"/>
      <c r="J2" s="59"/>
      <c r="K2" s="59"/>
      <c r="L2" s="59"/>
      <c r="M2" s="59"/>
      <c r="N2" s="59"/>
      <c r="O2" s="59"/>
      <c r="P2" s="59"/>
      <c r="Q2" s="59"/>
    </row>
    <row r="3" spans="1:20" ht="26.25" customHeight="1" x14ac:dyDescent="0.25">
      <c r="A3" s="64" t="s">
        <v>0</v>
      </c>
      <c r="B3" s="66" t="s">
        <v>1</v>
      </c>
      <c r="C3" s="73" t="s">
        <v>2</v>
      </c>
      <c r="D3" s="73"/>
      <c r="E3" s="73"/>
      <c r="F3" s="63" t="s">
        <v>3</v>
      </c>
      <c r="G3" s="63"/>
      <c r="H3" s="63"/>
      <c r="I3" s="63"/>
      <c r="J3" s="63" t="s">
        <v>4</v>
      </c>
      <c r="K3" s="63"/>
      <c r="L3" s="63"/>
      <c r="M3" s="63"/>
      <c r="N3" s="63" t="s">
        <v>27</v>
      </c>
      <c r="O3" s="63"/>
      <c r="P3" s="63"/>
      <c r="Q3" s="63"/>
      <c r="R3" s="55" t="s">
        <v>35</v>
      </c>
      <c r="S3" s="56"/>
      <c r="T3" s="57"/>
    </row>
    <row r="4" spans="1:20" ht="15.75" customHeight="1" x14ac:dyDescent="0.25">
      <c r="A4" s="65"/>
      <c r="B4" s="67"/>
      <c r="C4" s="10">
        <v>2018</v>
      </c>
      <c r="D4" s="46">
        <v>2019</v>
      </c>
      <c r="E4" s="10">
        <v>2020</v>
      </c>
      <c r="F4" s="10">
        <v>2018</v>
      </c>
      <c r="G4" s="46">
        <v>2019</v>
      </c>
      <c r="H4" s="10">
        <v>2020</v>
      </c>
      <c r="I4" s="5" t="s">
        <v>5</v>
      </c>
      <c r="J4" s="10">
        <v>2018</v>
      </c>
      <c r="K4" s="46">
        <v>2019</v>
      </c>
      <c r="L4" s="10">
        <v>2020</v>
      </c>
      <c r="M4" s="1" t="s">
        <v>5</v>
      </c>
      <c r="N4" s="10">
        <v>2018</v>
      </c>
      <c r="O4" s="46">
        <v>2019</v>
      </c>
      <c r="P4" s="10">
        <v>2020</v>
      </c>
      <c r="Q4" s="1" t="s">
        <v>5</v>
      </c>
      <c r="R4" s="6">
        <v>2018</v>
      </c>
      <c r="S4" s="6">
        <v>2019</v>
      </c>
      <c r="T4" s="6">
        <v>2020</v>
      </c>
    </row>
    <row r="5" spans="1:20" ht="32.25" customHeight="1" x14ac:dyDescent="0.25">
      <c r="A5" s="68" t="s">
        <v>28</v>
      </c>
      <c r="B5" s="11" t="s">
        <v>6</v>
      </c>
      <c r="C5" s="12">
        <v>161</v>
      </c>
      <c r="D5" s="47">
        <v>149</v>
      </c>
      <c r="E5" s="12">
        <v>173</v>
      </c>
      <c r="F5" s="12">
        <v>68</v>
      </c>
      <c r="G5" s="47">
        <v>50.3</v>
      </c>
      <c r="H5" s="12">
        <v>9</v>
      </c>
      <c r="I5" s="8"/>
      <c r="J5" s="12">
        <v>93.9</v>
      </c>
      <c r="K5" s="47">
        <v>86.5</v>
      </c>
      <c r="L5" s="12">
        <v>54</v>
      </c>
      <c r="M5" s="8"/>
      <c r="N5" s="12">
        <v>3.8</v>
      </c>
      <c r="O5" s="47">
        <v>3.5</v>
      </c>
      <c r="P5" s="12">
        <v>2.7</v>
      </c>
      <c r="Q5" s="8"/>
      <c r="R5" s="7" t="s">
        <v>34</v>
      </c>
      <c r="S5" s="7" t="s">
        <v>34</v>
      </c>
      <c r="T5" s="7" t="s">
        <v>34</v>
      </c>
    </row>
    <row r="6" spans="1:20" ht="15.75" customHeight="1" x14ac:dyDescent="0.25">
      <c r="A6" s="69"/>
      <c r="B6" s="11" t="s">
        <v>7</v>
      </c>
      <c r="C6" s="12">
        <v>165</v>
      </c>
      <c r="D6" s="47">
        <v>148</v>
      </c>
      <c r="E6" s="12">
        <v>172</v>
      </c>
      <c r="F6" s="12">
        <v>66</v>
      </c>
      <c r="G6" s="47">
        <v>67.599999999999994</v>
      </c>
      <c r="H6" s="12">
        <v>52</v>
      </c>
      <c r="I6" s="8"/>
      <c r="J6" s="12">
        <v>94</v>
      </c>
      <c r="K6" s="47">
        <v>94</v>
      </c>
      <c r="L6" s="12">
        <v>84</v>
      </c>
      <c r="M6" s="8"/>
      <c r="N6" s="12">
        <v>3.9</v>
      </c>
      <c r="O6" s="47">
        <v>3.7</v>
      </c>
      <c r="P6" s="12">
        <v>3.5</v>
      </c>
      <c r="Q6" s="8"/>
      <c r="R6" s="4"/>
      <c r="S6" s="4"/>
      <c r="T6" s="4"/>
    </row>
    <row r="7" spans="1:20" ht="15.75" customHeight="1" x14ac:dyDescent="0.25">
      <c r="A7" s="69"/>
      <c r="B7" s="11" t="s">
        <v>8</v>
      </c>
      <c r="C7" s="12">
        <v>143</v>
      </c>
      <c r="D7" s="47">
        <v>151</v>
      </c>
      <c r="E7" s="12">
        <v>163</v>
      </c>
      <c r="F7" s="12">
        <v>77.599999999999994</v>
      </c>
      <c r="G7" s="47">
        <v>61.5</v>
      </c>
      <c r="H7" s="12">
        <v>7</v>
      </c>
      <c r="I7" s="8"/>
      <c r="J7" s="12">
        <v>98</v>
      </c>
      <c r="K7" s="47">
        <v>95</v>
      </c>
      <c r="L7" s="12">
        <v>98</v>
      </c>
      <c r="M7" s="8"/>
      <c r="N7" s="12">
        <v>3.8</v>
      </c>
      <c r="O7" s="47">
        <v>3.6</v>
      </c>
      <c r="P7" s="12">
        <v>3</v>
      </c>
      <c r="Q7" s="8"/>
      <c r="R7" s="4"/>
      <c r="S7" s="4"/>
      <c r="T7" s="4"/>
    </row>
    <row r="8" spans="1:20" ht="15.75" customHeight="1" x14ac:dyDescent="0.25">
      <c r="A8" s="68" t="s">
        <v>29</v>
      </c>
      <c r="B8" s="11" t="s">
        <v>6</v>
      </c>
      <c r="C8" s="12">
        <v>137</v>
      </c>
      <c r="D8" s="47">
        <v>154</v>
      </c>
      <c r="E8" s="12">
        <v>160</v>
      </c>
      <c r="F8" s="12">
        <v>16.8</v>
      </c>
      <c r="G8" s="47">
        <v>20.7</v>
      </c>
      <c r="H8" s="12">
        <v>28</v>
      </c>
      <c r="I8" s="8"/>
      <c r="J8" s="12">
        <v>40.200000000000003</v>
      </c>
      <c r="K8" s="47">
        <v>57.75</v>
      </c>
      <c r="L8" s="12">
        <v>76</v>
      </c>
      <c r="M8" s="8"/>
      <c r="N8" s="12">
        <v>2.6</v>
      </c>
      <c r="O8" s="47">
        <v>2.8</v>
      </c>
      <c r="P8" s="12">
        <v>3.3</v>
      </c>
      <c r="Q8" s="8"/>
      <c r="R8" s="4"/>
      <c r="S8" s="4"/>
      <c r="T8" s="4"/>
    </row>
    <row r="9" spans="1:20" ht="15.75" customHeight="1" x14ac:dyDescent="0.25">
      <c r="A9" s="69"/>
      <c r="B9" s="11" t="s">
        <v>7</v>
      </c>
      <c r="C9" s="12">
        <v>138</v>
      </c>
      <c r="D9" s="47">
        <v>155</v>
      </c>
      <c r="E9" s="12">
        <v>114</v>
      </c>
      <c r="F9" s="12">
        <v>12</v>
      </c>
      <c r="G9" s="47">
        <v>34</v>
      </c>
      <c r="H9" s="12">
        <v>40</v>
      </c>
      <c r="I9" s="8"/>
      <c r="J9" s="12">
        <v>59</v>
      </c>
      <c r="K9" s="47">
        <v>80.7</v>
      </c>
      <c r="L9" s="12">
        <v>83</v>
      </c>
      <c r="M9" s="8"/>
      <c r="N9" s="12">
        <v>2.7</v>
      </c>
      <c r="O9" s="47">
        <v>3.3</v>
      </c>
      <c r="P9" s="12">
        <v>3.3</v>
      </c>
      <c r="Q9" s="8"/>
      <c r="R9" s="4"/>
      <c r="S9" s="4"/>
      <c r="T9" s="4"/>
    </row>
    <row r="10" spans="1:20" ht="15.75" customHeight="1" x14ac:dyDescent="0.25">
      <c r="A10" s="69"/>
      <c r="B10" s="11" t="s">
        <v>9</v>
      </c>
      <c r="C10" s="12">
        <v>129</v>
      </c>
      <c r="D10" s="47">
        <v>156</v>
      </c>
      <c r="E10" s="12">
        <v>163</v>
      </c>
      <c r="F10" s="12">
        <v>13</v>
      </c>
      <c r="G10" s="47">
        <v>46.8</v>
      </c>
      <c r="H10" s="12">
        <v>23</v>
      </c>
      <c r="I10" s="8"/>
      <c r="J10" s="12">
        <v>74</v>
      </c>
      <c r="K10" s="47">
        <v>84.6</v>
      </c>
      <c r="L10" s="12">
        <v>94</v>
      </c>
      <c r="M10" s="8"/>
      <c r="N10" s="12">
        <v>2.9</v>
      </c>
      <c r="O10" s="47">
        <v>3.4</v>
      </c>
      <c r="P10" s="12">
        <v>2.9</v>
      </c>
      <c r="Q10" s="8"/>
      <c r="R10" s="4"/>
      <c r="S10" s="4"/>
      <c r="T10" s="4"/>
    </row>
    <row r="11" spans="1:20" ht="15.75" customHeight="1" x14ac:dyDescent="0.25">
      <c r="A11" s="69"/>
      <c r="B11" s="11" t="s">
        <v>10</v>
      </c>
      <c r="C11" s="12">
        <v>132</v>
      </c>
      <c r="D11" s="47">
        <v>165</v>
      </c>
      <c r="E11" s="12">
        <v>160</v>
      </c>
      <c r="F11" s="12">
        <v>18.899999999999999</v>
      </c>
      <c r="G11" s="47">
        <v>65</v>
      </c>
      <c r="H11" s="12">
        <v>28</v>
      </c>
      <c r="I11" s="8"/>
      <c r="J11" s="12">
        <v>71</v>
      </c>
      <c r="K11" s="47">
        <v>99</v>
      </c>
      <c r="L11" s="12">
        <v>76</v>
      </c>
      <c r="M11" s="8"/>
      <c r="N11" s="12">
        <v>2.9</v>
      </c>
      <c r="O11" s="47">
        <v>3.7</v>
      </c>
      <c r="P11" s="12">
        <v>2.7</v>
      </c>
      <c r="Q11" s="8"/>
      <c r="R11" s="4"/>
      <c r="S11" s="4"/>
      <c r="T11" s="4"/>
    </row>
    <row r="12" spans="1:20" ht="15.75" customHeight="1" x14ac:dyDescent="0.25">
      <c r="A12" s="68" t="s">
        <v>30</v>
      </c>
      <c r="B12" s="11" t="s">
        <v>6</v>
      </c>
      <c r="C12" s="12">
        <v>135</v>
      </c>
      <c r="D12" s="47">
        <v>124</v>
      </c>
      <c r="E12" s="12">
        <v>136</v>
      </c>
      <c r="F12" s="12">
        <v>37.799999999999997</v>
      </c>
      <c r="G12" s="47">
        <v>25.8</v>
      </c>
      <c r="H12" s="12">
        <v>27</v>
      </c>
      <c r="I12" s="8"/>
      <c r="J12" s="12">
        <v>74</v>
      </c>
      <c r="K12" s="47">
        <v>55.6</v>
      </c>
      <c r="L12" s="12">
        <v>58</v>
      </c>
      <c r="M12" s="8"/>
      <c r="N12" s="12">
        <v>3.1</v>
      </c>
      <c r="O12" s="47">
        <v>2.8</v>
      </c>
      <c r="P12" s="12">
        <v>3.2</v>
      </c>
      <c r="Q12" s="8"/>
      <c r="R12" s="4"/>
      <c r="S12" s="4"/>
      <c r="T12" s="4"/>
    </row>
    <row r="13" spans="1:20" ht="15.75" customHeight="1" x14ac:dyDescent="0.25">
      <c r="A13" s="69"/>
      <c r="B13" s="11" t="s">
        <v>7</v>
      </c>
      <c r="C13" s="12">
        <v>139</v>
      </c>
      <c r="D13" s="47">
        <v>123</v>
      </c>
      <c r="E13" s="12">
        <v>138</v>
      </c>
      <c r="F13" s="12">
        <v>36.700000000000003</v>
      </c>
      <c r="G13" s="47">
        <v>41.5</v>
      </c>
      <c r="H13" s="12">
        <v>17</v>
      </c>
      <c r="I13" s="8"/>
      <c r="J13" s="12">
        <v>91</v>
      </c>
      <c r="K13" s="47">
        <v>85.4</v>
      </c>
      <c r="L13" s="12">
        <v>74</v>
      </c>
      <c r="M13" s="8"/>
      <c r="N13" s="12">
        <v>3.3</v>
      </c>
      <c r="O13" s="47">
        <v>3.3</v>
      </c>
      <c r="P13" s="12">
        <v>2.9</v>
      </c>
      <c r="Q13" s="8"/>
      <c r="R13" s="4"/>
      <c r="S13" s="4"/>
      <c r="T13" s="4"/>
    </row>
    <row r="14" spans="1:20" ht="15.75" customHeight="1" x14ac:dyDescent="0.25">
      <c r="A14" s="69"/>
      <c r="B14" s="11" t="s">
        <v>10</v>
      </c>
      <c r="C14" s="12">
        <v>131</v>
      </c>
      <c r="D14" s="47">
        <v>133</v>
      </c>
      <c r="E14" s="12">
        <v>132</v>
      </c>
      <c r="F14" s="12" t="s">
        <v>37</v>
      </c>
      <c r="G14" s="47">
        <v>71</v>
      </c>
      <c r="H14" s="12">
        <v>31</v>
      </c>
      <c r="I14" s="8"/>
      <c r="J14" s="12" t="s">
        <v>37</v>
      </c>
      <c r="K14" s="47">
        <v>95.5</v>
      </c>
      <c r="L14" s="12">
        <v>92</v>
      </c>
      <c r="M14" s="8"/>
      <c r="N14" s="12" t="s">
        <v>37</v>
      </c>
      <c r="O14" s="47">
        <v>3.8</v>
      </c>
      <c r="P14" s="12">
        <v>3.2</v>
      </c>
      <c r="Q14" s="8"/>
      <c r="R14" s="4"/>
      <c r="S14" s="4"/>
      <c r="T14" s="4"/>
    </row>
    <row r="15" spans="1:20" ht="15.75" customHeight="1" x14ac:dyDescent="0.25">
      <c r="A15" s="69"/>
      <c r="B15" s="11" t="s">
        <v>11</v>
      </c>
      <c r="C15" s="12">
        <v>133</v>
      </c>
      <c r="D15" s="47">
        <v>127</v>
      </c>
      <c r="E15" s="12">
        <v>143</v>
      </c>
      <c r="F15" s="12">
        <v>73.7</v>
      </c>
      <c r="G15" s="47">
        <v>42.6</v>
      </c>
      <c r="H15" s="12">
        <v>31</v>
      </c>
      <c r="I15" s="8"/>
      <c r="J15" s="12">
        <v>96</v>
      </c>
      <c r="K15" s="47">
        <v>99</v>
      </c>
      <c r="L15" s="12">
        <v>84</v>
      </c>
      <c r="M15" s="8"/>
      <c r="N15" s="12">
        <v>4.2</v>
      </c>
      <c r="O15" s="47">
        <v>3.4</v>
      </c>
      <c r="P15" s="12">
        <v>3.1</v>
      </c>
      <c r="Q15" s="8"/>
      <c r="R15" s="4"/>
      <c r="S15" s="4"/>
      <c r="T15" s="4"/>
    </row>
    <row r="16" spans="1:20" ht="15.75" customHeight="1" x14ac:dyDescent="0.25">
      <c r="A16" s="69"/>
      <c r="B16" s="11" t="s">
        <v>12</v>
      </c>
      <c r="C16" s="12">
        <v>137</v>
      </c>
      <c r="D16" s="47">
        <v>132</v>
      </c>
      <c r="E16" s="12">
        <v>135</v>
      </c>
      <c r="F16" s="12">
        <v>19</v>
      </c>
      <c r="G16" s="47">
        <v>9</v>
      </c>
      <c r="H16" s="12">
        <v>17</v>
      </c>
      <c r="I16" s="8"/>
      <c r="J16" s="12">
        <v>70.8</v>
      </c>
      <c r="K16" s="47">
        <v>65</v>
      </c>
      <c r="L16" s="12">
        <v>73</v>
      </c>
      <c r="M16" s="8"/>
      <c r="N16" s="12">
        <v>2.9</v>
      </c>
      <c r="O16" s="47">
        <v>2.7</v>
      </c>
      <c r="P16" s="12">
        <v>2.9</v>
      </c>
      <c r="Q16" s="8"/>
      <c r="R16" s="4"/>
      <c r="S16" s="4"/>
      <c r="T16" s="4"/>
    </row>
    <row r="17" spans="1:20" ht="15.75" customHeight="1" x14ac:dyDescent="0.25">
      <c r="A17" s="75"/>
      <c r="B17" s="11" t="s">
        <v>9</v>
      </c>
      <c r="C17" s="12">
        <v>134</v>
      </c>
      <c r="D17" s="47">
        <v>128</v>
      </c>
      <c r="E17" s="12">
        <v>132</v>
      </c>
      <c r="F17" s="12">
        <v>23.8</v>
      </c>
      <c r="G17" s="47">
        <v>13</v>
      </c>
      <c r="H17" s="12">
        <v>36</v>
      </c>
      <c r="I17" s="8"/>
      <c r="J17" s="12">
        <v>84</v>
      </c>
      <c r="K17" s="47">
        <v>49</v>
      </c>
      <c r="L17" s="12">
        <v>85</v>
      </c>
      <c r="M17" s="8"/>
      <c r="N17" s="12">
        <v>3.1</v>
      </c>
      <c r="O17" s="47">
        <v>2.6</v>
      </c>
      <c r="P17" s="12">
        <v>3.2</v>
      </c>
      <c r="Q17" s="8"/>
      <c r="R17" s="4"/>
      <c r="S17" s="4"/>
      <c r="T17" s="4"/>
    </row>
    <row r="18" spans="1:20" ht="15.75" customHeight="1" x14ac:dyDescent="0.25">
      <c r="A18" s="60" t="s">
        <v>31</v>
      </c>
      <c r="B18" s="11" t="s">
        <v>6</v>
      </c>
      <c r="C18" s="12"/>
      <c r="D18" s="47">
        <v>125</v>
      </c>
      <c r="E18" s="12">
        <v>135</v>
      </c>
      <c r="F18" s="12"/>
      <c r="G18" s="47">
        <v>29.6</v>
      </c>
      <c r="H18" s="12">
        <v>18</v>
      </c>
      <c r="I18" s="8"/>
      <c r="J18" s="12"/>
      <c r="K18" s="47">
        <v>74</v>
      </c>
      <c r="L18" s="12">
        <v>63</v>
      </c>
      <c r="M18" s="8"/>
      <c r="N18" s="12"/>
      <c r="O18" s="47">
        <v>3</v>
      </c>
      <c r="P18" s="12">
        <v>2.7</v>
      </c>
      <c r="Q18" s="8"/>
      <c r="R18" s="4"/>
      <c r="S18" s="4"/>
      <c r="T18" s="4"/>
    </row>
    <row r="19" spans="1:20" ht="15.75" customHeight="1" x14ac:dyDescent="0.25">
      <c r="A19" s="61"/>
      <c r="B19" s="11" t="s">
        <v>7</v>
      </c>
      <c r="C19" s="12"/>
      <c r="D19" s="47">
        <v>102</v>
      </c>
      <c r="E19" s="12">
        <v>112</v>
      </c>
      <c r="F19" s="12"/>
      <c r="G19" s="47">
        <v>50</v>
      </c>
      <c r="H19" s="12">
        <v>20</v>
      </c>
      <c r="I19" s="8"/>
      <c r="J19" s="12"/>
      <c r="K19" s="47">
        <v>90</v>
      </c>
      <c r="L19" s="12">
        <v>73</v>
      </c>
      <c r="M19" s="8"/>
      <c r="N19" s="12"/>
      <c r="O19" s="47">
        <v>3.4</v>
      </c>
      <c r="P19" s="12">
        <v>3</v>
      </c>
      <c r="Q19" s="8"/>
      <c r="R19" s="4"/>
      <c r="S19" s="4"/>
      <c r="T19" s="4"/>
    </row>
    <row r="20" spans="1:20" ht="15.75" customHeight="1" x14ac:dyDescent="0.25">
      <c r="A20" s="61"/>
      <c r="B20" s="13" t="s">
        <v>13</v>
      </c>
      <c r="C20" s="12"/>
      <c r="D20" s="47">
        <v>122</v>
      </c>
      <c r="E20" s="12">
        <v>111</v>
      </c>
      <c r="F20" s="12"/>
      <c r="G20" s="47">
        <v>41.8</v>
      </c>
      <c r="H20" s="12">
        <v>23</v>
      </c>
      <c r="I20" s="8"/>
      <c r="J20" s="12"/>
      <c r="K20" s="47">
        <v>88.5</v>
      </c>
      <c r="L20" s="12">
        <v>68</v>
      </c>
      <c r="M20" s="8"/>
      <c r="N20" s="12"/>
      <c r="O20" s="47">
        <v>3.3</v>
      </c>
      <c r="P20" s="12">
        <v>2.9</v>
      </c>
      <c r="Q20" s="8"/>
      <c r="R20" s="4"/>
      <c r="S20" s="4"/>
      <c r="T20" s="4"/>
    </row>
    <row r="21" spans="1:20" ht="15.75" customHeight="1" x14ac:dyDescent="0.25">
      <c r="A21" s="61"/>
      <c r="B21" s="13" t="s">
        <v>11</v>
      </c>
      <c r="C21" s="12"/>
      <c r="D21" s="47">
        <v>116</v>
      </c>
      <c r="E21" s="12">
        <v>143</v>
      </c>
      <c r="F21" s="12"/>
      <c r="G21" s="47">
        <v>55</v>
      </c>
      <c r="H21" s="12">
        <v>31</v>
      </c>
      <c r="I21" s="8"/>
      <c r="J21" s="12"/>
      <c r="K21" s="47">
        <v>100</v>
      </c>
      <c r="L21" s="12">
        <v>84</v>
      </c>
      <c r="M21" s="8"/>
      <c r="N21" s="12"/>
      <c r="O21" s="47">
        <v>3.8</v>
      </c>
      <c r="P21" s="12">
        <v>4.2</v>
      </c>
      <c r="Q21" s="8"/>
      <c r="R21" s="4"/>
      <c r="S21" s="4"/>
      <c r="T21" s="4"/>
    </row>
    <row r="22" spans="1:20" ht="15.75" customHeight="1" x14ac:dyDescent="0.25">
      <c r="A22" s="61"/>
      <c r="B22" s="13" t="s">
        <v>10</v>
      </c>
      <c r="C22" s="12"/>
      <c r="D22" s="47">
        <v>113</v>
      </c>
      <c r="E22" s="12">
        <v>77</v>
      </c>
      <c r="F22" s="12"/>
      <c r="G22" s="47">
        <v>53</v>
      </c>
      <c r="H22" s="12">
        <v>1</v>
      </c>
      <c r="I22" s="8"/>
      <c r="J22" s="12"/>
      <c r="K22" s="47">
        <v>100</v>
      </c>
      <c r="L22" s="12">
        <v>35</v>
      </c>
      <c r="M22" s="8"/>
      <c r="N22" s="12"/>
      <c r="O22" s="47">
        <v>3.5</v>
      </c>
      <c r="P22" s="12">
        <v>2.4</v>
      </c>
      <c r="Q22" s="8"/>
      <c r="R22" s="4"/>
      <c r="S22" s="4"/>
      <c r="T22" s="4"/>
    </row>
    <row r="23" spans="1:20" ht="15.75" customHeight="1" x14ac:dyDescent="0.25">
      <c r="A23" s="61"/>
      <c r="B23" s="13" t="s">
        <v>9</v>
      </c>
      <c r="C23" s="12"/>
      <c r="D23" s="47">
        <v>117</v>
      </c>
      <c r="E23" s="12">
        <v>113</v>
      </c>
      <c r="F23" s="12"/>
      <c r="G23" s="47">
        <v>60.7</v>
      </c>
      <c r="H23" s="12">
        <v>20</v>
      </c>
      <c r="I23" s="8"/>
      <c r="J23" s="12"/>
      <c r="K23" s="47">
        <v>93</v>
      </c>
      <c r="L23" s="12">
        <v>68</v>
      </c>
      <c r="M23" s="8"/>
      <c r="N23" s="12"/>
      <c r="O23" s="47">
        <v>3.7</v>
      </c>
      <c r="P23" s="12">
        <v>2.9</v>
      </c>
      <c r="Q23" s="8"/>
      <c r="R23" s="4"/>
      <c r="S23" s="4"/>
      <c r="T23" s="4"/>
    </row>
    <row r="24" spans="1:20" ht="15.75" customHeight="1" x14ac:dyDescent="0.25">
      <c r="A24" s="61"/>
      <c r="B24" s="11" t="s">
        <v>12</v>
      </c>
      <c r="C24" s="12"/>
      <c r="D24" s="47">
        <v>113</v>
      </c>
      <c r="E24" s="12">
        <v>135</v>
      </c>
      <c r="F24" s="12"/>
      <c r="G24" s="47">
        <v>3.5</v>
      </c>
      <c r="H24" s="12">
        <v>40</v>
      </c>
      <c r="I24" s="8"/>
      <c r="J24" s="12"/>
      <c r="K24" s="47">
        <v>40.700000000000003</v>
      </c>
      <c r="L24" s="12">
        <v>62</v>
      </c>
      <c r="M24" s="8"/>
      <c r="N24" s="12"/>
      <c r="O24" s="47">
        <v>2.4</v>
      </c>
      <c r="P24" s="12">
        <v>3</v>
      </c>
      <c r="Q24" s="8"/>
      <c r="R24" s="4"/>
      <c r="S24" s="4"/>
      <c r="T24" s="4"/>
    </row>
    <row r="25" spans="1:20" ht="15.75" customHeight="1" x14ac:dyDescent="0.25">
      <c r="A25" s="61"/>
      <c r="B25" s="13" t="s">
        <v>14</v>
      </c>
      <c r="C25" s="12"/>
      <c r="D25" s="47">
        <v>13</v>
      </c>
      <c r="E25" s="12">
        <v>57</v>
      </c>
      <c r="F25" s="12"/>
      <c r="G25" s="47">
        <v>0</v>
      </c>
      <c r="H25" s="12">
        <v>5</v>
      </c>
      <c r="I25" s="8"/>
      <c r="J25" s="12"/>
      <c r="K25" s="47">
        <v>61.5</v>
      </c>
      <c r="L25" s="12">
        <v>50</v>
      </c>
      <c r="M25" s="8"/>
      <c r="N25" s="12"/>
      <c r="O25" s="47">
        <v>2.6</v>
      </c>
      <c r="P25" s="12">
        <v>2.6</v>
      </c>
      <c r="Q25" s="8"/>
      <c r="R25" s="4"/>
      <c r="S25" s="4"/>
      <c r="T25" s="4"/>
    </row>
    <row r="26" spans="1:20" ht="15.75" customHeight="1" x14ac:dyDescent="0.25">
      <c r="A26" s="61"/>
      <c r="B26" s="13" t="s">
        <v>15</v>
      </c>
      <c r="C26" s="12"/>
      <c r="D26" s="47"/>
      <c r="E26" s="12"/>
      <c r="F26" s="12"/>
      <c r="G26" s="47"/>
      <c r="H26" s="12"/>
      <c r="I26" s="8"/>
      <c r="J26" s="12"/>
      <c r="K26" s="47"/>
      <c r="L26" s="12"/>
      <c r="M26" s="8"/>
      <c r="N26" s="12"/>
      <c r="O26" s="47"/>
      <c r="P26" s="12"/>
      <c r="Q26" s="8"/>
      <c r="R26" s="4"/>
      <c r="S26" s="4"/>
      <c r="T26" s="4"/>
    </row>
    <row r="27" spans="1:20" ht="15.75" customHeight="1" x14ac:dyDescent="0.25">
      <c r="A27" s="62"/>
      <c r="B27" s="13" t="s">
        <v>16</v>
      </c>
      <c r="C27" s="12"/>
      <c r="D27" s="47"/>
      <c r="E27" s="12"/>
      <c r="F27" s="12"/>
      <c r="G27" s="47"/>
      <c r="H27" s="12"/>
      <c r="I27" s="8"/>
      <c r="J27" s="12"/>
      <c r="K27" s="47"/>
      <c r="L27" s="12"/>
      <c r="M27" s="8"/>
      <c r="N27" s="12"/>
      <c r="O27" s="47"/>
      <c r="P27" s="12"/>
      <c r="Q27" s="8"/>
      <c r="R27" s="4"/>
      <c r="S27" s="4"/>
      <c r="T27" s="4"/>
    </row>
    <row r="28" spans="1:20" ht="15.75" customHeight="1" x14ac:dyDescent="0.25">
      <c r="A28" s="60" t="s">
        <v>32</v>
      </c>
      <c r="B28" s="11" t="s">
        <v>6</v>
      </c>
      <c r="C28" s="12"/>
      <c r="D28" s="47"/>
      <c r="E28" s="12">
        <v>121</v>
      </c>
      <c r="F28" s="12"/>
      <c r="G28" s="47"/>
      <c r="H28" s="12">
        <v>23</v>
      </c>
      <c r="I28" s="8"/>
      <c r="J28" s="12"/>
      <c r="K28" s="47"/>
      <c r="L28" s="12">
        <v>62</v>
      </c>
      <c r="M28" s="8"/>
      <c r="N28" s="12"/>
      <c r="O28" s="47"/>
      <c r="P28" s="12">
        <v>2.9</v>
      </c>
      <c r="Q28" s="8"/>
      <c r="R28" s="4"/>
      <c r="S28" s="4"/>
      <c r="T28" s="4"/>
    </row>
    <row r="29" spans="1:20" ht="15.75" customHeight="1" x14ac:dyDescent="0.25">
      <c r="A29" s="61"/>
      <c r="B29" s="11" t="s">
        <v>7</v>
      </c>
      <c r="C29" s="12"/>
      <c r="D29" s="47"/>
      <c r="E29" s="12" t="s">
        <v>37</v>
      </c>
      <c r="F29" s="12"/>
      <c r="G29" s="47"/>
      <c r="H29" s="12" t="s">
        <v>37</v>
      </c>
      <c r="I29" s="8"/>
      <c r="J29" s="12"/>
      <c r="K29" s="47"/>
      <c r="L29" s="12" t="s">
        <v>37</v>
      </c>
      <c r="M29" s="8"/>
      <c r="N29" s="12"/>
      <c r="O29" s="47"/>
      <c r="P29" s="12" t="s">
        <v>37</v>
      </c>
      <c r="Q29" s="8"/>
      <c r="R29" s="4"/>
      <c r="S29" s="4"/>
      <c r="T29" s="4"/>
    </row>
    <row r="30" spans="1:20" ht="15.75" customHeight="1" x14ac:dyDescent="0.25">
      <c r="A30" s="61"/>
      <c r="B30" s="13" t="s">
        <v>9</v>
      </c>
      <c r="C30" s="12"/>
      <c r="D30" s="47"/>
      <c r="E30" s="12">
        <v>117</v>
      </c>
      <c r="F30" s="12"/>
      <c r="G30" s="47"/>
      <c r="H30" s="12">
        <v>11</v>
      </c>
      <c r="I30" s="8"/>
      <c r="J30" s="12"/>
      <c r="K30" s="47"/>
      <c r="L30" s="12">
        <v>69</v>
      </c>
      <c r="M30" s="8"/>
      <c r="N30" s="12"/>
      <c r="O30" s="47"/>
      <c r="P30" s="12">
        <v>2.8</v>
      </c>
      <c r="Q30" s="8"/>
      <c r="R30" s="4"/>
      <c r="S30" s="4"/>
      <c r="T30" s="4"/>
    </row>
    <row r="31" spans="1:20" ht="15.75" customHeight="1" x14ac:dyDescent="0.25">
      <c r="A31" s="61"/>
      <c r="B31" s="13" t="s">
        <v>10</v>
      </c>
      <c r="C31" s="12"/>
      <c r="D31" s="47"/>
      <c r="E31" s="12">
        <v>115</v>
      </c>
      <c r="F31" s="12"/>
      <c r="G31" s="47"/>
      <c r="H31" s="12">
        <v>26</v>
      </c>
      <c r="I31" s="8"/>
      <c r="J31" s="12"/>
      <c r="K31" s="47"/>
      <c r="L31" s="12">
        <v>85</v>
      </c>
      <c r="M31" s="8"/>
      <c r="N31" s="12"/>
      <c r="O31" s="47"/>
      <c r="P31" s="12">
        <v>3.1</v>
      </c>
      <c r="Q31" s="8"/>
      <c r="R31" s="4"/>
      <c r="S31" s="4"/>
      <c r="T31" s="4"/>
    </row>
    <row r="32" spans="1:20" ht="15.75" customHeight="1" x14ac:dyDescent="0.25">
      <c r="A32" s="61"/>
      <c r="B32" s="11" t="s">
        <v>12</v>
      </c>
      <c r="C32" s="12"/>
      <c r="D32" s="47"/>
      <c r="E32" s="12">
        <v>119</v>
      </c>
      <c r="F32" s="12"/>
      <c r="G32" s="47"/>
      <c r="H32" s="12">
        <v>10</v>
      </c>
      <c r="I32" s="8"/>
      <c r="J32" s="12"/>
      <c r="K32" s="47"/>
      <c r="L32" s="12">
        <v>44</v>
      </c>
      <c r="M32" s="8"/>
      <c r="N32" s="12"/>
      <c r="O32" s="47"/>
      <c r="P32" s="12">
        <v>2.6</v>
      </c>
      <c r="Q32" s="8"/>
      <c r="R32" s="4"/>
      <c r="S32" s="4"/>
      <c r="T32" s="4"/>
    </row>
    <row r="33" spans="1:20" ht="15.75" customHeight="1" x14ac:dyDescent="0.25">
      <c r="A33" s="61"/>
      <c r="B33" s="13" t="s">
        <v>11</v>
      </c>
      <c r="C33" s="12"/>
      <c r="D33" s="47"/>
      <c r="E33" s="12">
        <v>115</v>
      </c>
      <c r="F33" s="12"/>
      <c r="G33" s="47"/>
      <c r="H33" s="12">
        <v>26</v>
      </c>
      <c r="I33" s="8"/>
      <c r="J33" s="12"/>
      <c r="K33" s="47"/>
      <c r="L33" s="12">
        <v>85</v>
      </c>
      <c r="M33" s="8"/>
      <c r="N33" s="12"/>
      <c r="O33" s="47"/>
      <c r="P33" s="12">
        <v>3.5</v>
      </c>
      <c r="Q33" s="8"/>
      <c r="R33" s="4"/>
      <c r="S33" s="4"/>
      <c r="T33" s="4"/>
    </row>
    <row r="34" spans="1:20" ht="15.75" customHeight="1" x14ac:dyDescent="0.25">
      <c r="A34" s="61"/>
      <c r="B34" s="13" t="s">
        <v>13</v>
      </c>
      <c r="C34" s="12"/>
      <c r="D34" s="47"/>
      <c r="E34" s="12">
        <v>109</v>
      </c>
      <c r="F34" s="12"/>
      <c r="G34" s="47"/>
      <c r="H34" s="12">
        <v>20</v>
      </c>
      <c r="I34" s="8"/>
      <c r="J34" s="12"/>
      <c r="K34" s="47"/>
      <c r="L34" s="12">
        <v>56</v>
      </c>
      <c r="M34" s="8"/>
      <c r="N34" s="12"/>
      <c r="O34" s="47"/>
      <c r="P34" s="12">
        <v>2.8</v>
      </c>
      <c r="Q34" s="8"/>
      <c r="R34" s="4"/>
      <c r="S34" s="4"/>
      <c r="T34" s="4"/>
    </row>
    <row r="35" spans="1:20" ht="15.75" customHeight="1" x14ac:dyDescent="0.25">
      <c r="A35" s="62"/>
      <c r="B35" s="11" t="s">
        <v>17</v>
      </c>
      <c r="C35" s="12"/>
      <c r="D35" s="47"/>
      <c r="E35" s="12">
        <v>108</v>
      </c>
      <c r="F35" s="12"/>
      <c r="G35" s="47"/>
      <c r="H35" s="12">
        <v>15</v>
      </c>
      <c r="I35" s="8"/>
      <c r="J35" s="12"/>
      <c r="K35" s="47"/>
      <c r="L35" s="12">
        <v>76</v>
      </c>
      <c r="M35" s="8"/>
      <c r="N35" s="12"/>
      <c r="O35" s="47"/>
      <c r="P35" s="12">
        <v>2.9</v>
      </c>
      <c r="Q35" s="8"/>
      <c r="R35" s="4"/>
      <c r="S35" s="4"/>
      <c r="T35" s="4"/>
    </row>
    <row r="36" spans="1:20" ht="15.75" customHeight="1" x14ac:dyDescent="0.25">
      <c r="A36" s="3">
        <v>10</v>
      </c>
      <c r="B36" s="13" t="s">
        <v>18</v>
      </c>
      <c r="C36" s="12"/>
      <c r="D36" s="47">
        <v>54</v>
      </c>
      <c r="E36" s="12"/>
      <c r="F36" s="12"/>
      <c r="G36" s="47">
        <v>3.7</v>
      </c>
      <c r="H36" s="12"/>
      <c r="I36" s="8"/>
      <c r="J36" s="12"/>
      <c r="K36" s="47">
        <v>74</v>
      </c>
      <c r="L36" s="12"/>
      <c r="M36" s="8"/>
      <c r="N36" s="12"/>
      <c r="O36" s="47">
        <v>2.8</v>
      </c>
      <c r="P36" s="12"/>
      <c r="Q36" s="8"/>
      <c r="R36" s="4"/>
      <c r="S36" s="4"/>
      <c r="T36" s="4"/>
    </row>
    <row r="37" spans="1:20" ht="15.75" customHeight="1" x14ac:dyDescent="0.25">
      <c r="A37" s="72">
        <v>11</v>
      </c>
      <c r="B37" s="13" t="s">
        <v>19</v>
      </c>
      <c r="C37" s="12">
        <v>14</v>
      </c>
      <c r="D37" s="47">
        <v>20</v>
      </c>
      <c r="E37" s="12"/>
      <c r="F37" s="12">
        <v>21.4</v>
      </c>
      <c r="G37" s="47">
        <v>30</v>
      </c>
      <c r="H37" s="12"/>
      <c r="I37" s="8"/>
      <c r="J37" s="12">
        <v>78.5</v>
      </c>
      <c r="K37" s="47">
        <v>100</v>
      </c>
      <c r="L37" s="12"/>
      <c r="M37" s="8"/>
      <c r="N37" s="12">
        <v>3</v>
      </c>
      <c r="O37" s="47">
        <v>3.3</v>
      </c>
      <c r="P37" s="12"/>
      <c r="Q37" s="8"/>
      <c r="R37" s="4"/>
      <c r="S37" s="4"/>
      <c r="T37" s="4"/>
    </row>
    <row r="38" spans="1:20" ht="15.75" customHeight="1" x14ac:dyDescent="0.25">
      <c r="A38" s="72"/>
      <c r="B38" s="13" t="s">
        <v>20</v>
      </c>
      <c r="C38" s="12">
        <v>17</v>
      </c>
      <c r="D38" s="47"/>
      <c r="E38" s="12"/>
      <c r="F38" s="12">
        <v>58.8</v>
      </c>
      <c r="G38" s="47"/>
      <c r="H38" s="12"/>
      <c r="I38" s="8"/>
      <c r="J38" s="12">
        <v>94</v>
      </c>
      <c r="K38" s="47"/>
      <c r="L38" s="12"/>
      <c r="M38" s="8"/>
      <c r="N38" s="12">
        <v>3.7</v>
      </c>
      <c r="O38" s="47"/>
      <c r="P38" s="12"/>
      <c r="Q38" s="8"/>
      <c r="R38" s="4"/>
      <c r="S38" s="4"/>
      <c r="T38" s="4"/>
    </row>
    <row r="39" spans="1:20" ht="15.75" customHeight="1" x14ac:dyDescent="0.25">
      <c r="A39" s="72"/>
      <c r="B39" s="13" t="s">
        <v>17</v>
      </c>
      <c r="C39" s="12">
        <v>16</v>
      </c>
      <c r="D39" s="47">
        <v>14</v>
      </c>
      <c r="E39" s="12"/>
      <c r="F39" s="14">
        <v>6.2</v>
      </c>
      <c r="G39" s="47">
        <v>50</v>
      </c>
      <c r="H39" s="12"/>
      <c r="I39" s="8"/>
      <c r="J39" s="12">
        <v>68.7</v>
      </c>
      <c r="K39" s="47">
        <v>100</v>
      </c>
      <c r="L39" s="12"/>
      <c r="M39" s="8"/>
      <c r="N39" s="12">
        <v>2.7</v>
      </c>
      <c r="O39" s="47">
        <v>3.6</v>
      </c>
      <c r="P39" s="12"/>
      <c r="Q39" s="8"/>
      <c r="R39" s="4"/>
      <c r="S39" s="4"/>
      <c r="T39" s="4"/>
    </row>
    <row r="40" spans="1:20" ht="15.75" customHeight="1" x14ac:dyDescent="0.25">
      <c r="A40" s="72"/>
      <c r="B40" s="13" t="s">
        <v>13</v>
      </c>
      <c r="C40" s="12">
        <v>9</v>
      </c>
      <c r="D40" s="47">
        <v>21</v>
      </c>
      <c r="E40" s="12"/>
      <c r="F40" s="12">
        <v>11</v>
      </c>
      <c r="G40" s="47">
        <v>38</v>
      </c>
      <c r="H40" s="12"/>
      <c r="I40" s="8"/>
      <c r="J40" s="12">
        <v>67</v>
      </c>
      <c r="K40" s="47">
        <v>95</v>
      </c>
      <c r="L40" s="12"/>
      <c r="M40" s="8"/>
      <c r="N40" s="12">
        <v>2.8</v>
      </c>
      <c r="O40" s="47">
        <v>3.3</v>
      </c>
      <c r="P40" s="12"/>
      <c r="Q40" s="8"/>
      <c r="R40" s="4"/>
      <c r="S40" s="4"/>
      <c r="T40" s="4"/>
    </row>
    <row r="41" spans="1:20" ht="15.75" customHeight="1" x14ac:dyDescent="0.25">
      <c r="A41" s="72"/>
      <c r="B41" s="13" t="s">
        <v>10</v>
      </c>
      <c r="C41" s="12">
        <v>14</v>
      </c>
      <c r="D41" s="47">
        <v>16</v>
      </c>
      <c r="E41" s="12"/>
      <c r="F41" s="12">
        <v>7.1</v>
      </c>
      <c r="G41" s="47">
        <v>50</v>
      </c>
      <c r="H41" s="12"/>
      <c r="I41" s="8"/>
      <c r="J41" s="12">
        <v>79</v>
      </c>
      <c r="K41" s="47">
        <v>87.5</v>
      </c>
      <c r="L41" s="12"/>
      <c r="M41" s="8"/>
      <c r="N41" s="12">
        <v>2.9</v>
      </c>
      <c r="O41" s="47">
        <v>3.4</v>
      </c>
      <c r="P41" s="12"/>
      <c r="Q41" s="8"/>
      <c r="R41" s="4"/>
      <c r="S41" s="4"/>
      <c r="T41" s="4"/>
    </row>
    <row r="42" spans="1:20" ht="15.75" customHeight="1" x14ac:dyDescent="0.25">
      <c r="A42" s="72"/>
      <c r="B42" s="13" t="s">
        <v>21</v>
      </c>
      <c r="C42" s="12"/>
      <c r="D42" s="47"/>
      <c r="E42" s="12"/>
      <c r="F42" s="12"/>
      <c r="G42" s="47"/>
      <c r="H42" s="12"/>
      <c r="I42" s="8"/>
      <c r="J42" s="12"/>
      <c r="K42" s="47"/>
      <c r="L42" s="12"/>
      <c r="M42" s="8"/>
      <c r="N42" s="12"/>
      <c r="O42" s="47"/>
      <c r="P42" s="12"/>
      <c r="Q42" s="8"/>
      <c r="R42" s="4"/>
      <c r="S42" s="4"/>
      <c r="T42" s="4"/>
    </row>
    <row r="43" spans="1:20" ht="31.5" customHeight="1" x14ac:dyDescent="0.25">
      <c r="A43" s="72"/>
      <c r="B43" s="13" t="s">
        <v>22</v>
      </c>
      <c r="C43" s="12"/>
      <c r="D43" s="47"/>
      <c r="E43" s="12"/>
      <c r="F43" s="12"/>
      <c r="G43" s="47"/>
      <c r="H43" s="12"/>
      <c r="I43" s="8"/>
      <c r="J43" s="12"/>
      <c r="K43" s="47"/>
      <c r="L43" s="12"/>
      <c r="M43" s="8"/>
      <c r="N43" s="12"/>
      <c r="O43" s="47"/>
      <c r="P43" s="12"/>
      <c r="Q43" s="8"/>
      <c r="R43" s="4"/>
      <c r="S43" s="4"/>
      <c r="T43" s="4"/>
    </row>
    <row r="44" spans="1:20" ht="38.25" x14ac:dyDescent="0.25">
      <c r="A44" s="72"/>
      <c r="B44" s="13" t="s">
        <v>23</v>
      </c>
      <c r="C44" s="12">
        <v>15</v>
      </c>
      <c r="D44" s="47">
        <v>26</v>
      </c>
      <c r="E44" s="12"/>
      <c r="F44" s="12">
        <v>33.4</v>
      </c>
      <c r="G44" s="47">
        <v>73</v>
      </c>
      <c r="H44" s="12"/>
      <c r="I44" s="8"/>
      <c r="J44" s="12">
        <v>93</v>
      </c>
      <c r="K44" s="47">
        <v>100</v>
      </c>
      <c r="L44" s="12"/>
      <c r="M44" s="8"/>
      <c r="N44" s="12">
        <v>3.3</v>
      </c>
      <c r="O44" s="47">
        <v>3.7</v>
      </c>
      <c r="P44" s="12"/>
      <c r="Q44" s="8"/>
      <c r="R44" s="4"/>
      <c r="S44" s="4"/>
      <c r="T44" s="4"/>
    </row>
    <row r="45" spans="1:20" ht="25.5" x14ac:dyDescent="0.25">
      <c r="A45" s="72"/>
      <c r="B45" s="13" t="s">
        <v>24</v>
      </c>
      <c r="C45" s="12"/>
      <c r="D45" s="47"/>
      <c r="E45" s="12"/>
      <c r="F45" s="12"/>
      <c r="G45" s="47"/>
      <c r="H45" s="12"/>
      <c r="I45" s="8"/>
      <c r="J45" s="12"/>
      <c r="K45" s="47"/>
      <c r="L45" s="12"/>
      <c r="M45" s="8"/>
      <c r="N45" s="12"/>
      <c r="O45" s="47"/>
      <c r="P45" s="12"/>
      <c r="Q45" s="8"/>
      <c r="R45" s="4"/>
      <c r="S45" s="4"/>
      <c r="T45" s="4"/>
    </row>
    <row r="46" spans="1:20" ht="38.25" x14ac:dyDescent="0.25">
      <c r="A46" s="72"/>
      <c r="B46" s="13" t="s">
        <v>25</v>
      </c>
      <c r="C46" s="12"/>
      <c r="D46" s="47"/>
      <c r="E46" s="12"/>
      <c r="F46" s="12"/>
      <c r="G46" s="47"/>
      <c r="H46" s="12"/>
      <c r="I46" s="8"/>
      <c r="J46" s="12"/>
      <c r="K46" s="47"/>
      <c r="L46" s="12"/>
      <c r="M46" s="8"/>
      <c r="N46" s="12"/>
      <c r="O46" s="47"/>
      <c r="P46" s="12"/>
      <c r="Q46" s="8"/>
      <c r="R46" s="4"/>
      <c r="S46" s="4"/>
      <c r="T46" s="4"/>
    </row>
    <row r="47" spans="1:20" ht="38.25" x14ac:dyDescent="0.25">
      <c r="A47" s="72"/>
      <c r="B47" s="13" t="s">
        <v>26</v>
      </c>
      <c r="C47" s="12"/>
      <c r="D47" s="47"/>
      <c r="E47" s="12"/>
      <c r="F47" s="12"/>
      <c r="G47" s="47"/>
      <c r="H47" s="12"/>
      <c r="I47" s="8"/>
      <c r="J47" s="12"/>
      <c r="K47" s="47"/>
      <c r="L47" s="12"/>
      <c r="M47" s="8"/>
      <c r="N47" s="12"/>
      <c r="O47" s="47"/>
      <c r="P47" s="12"/>
      <c r="Q47" s="8"/>
      <c r="R47" s="4"/>
      <c r="S47" s="4"/>
      <c r="T47" s="4"/>
    </row>
    <row r="49" spans="1:17" x14ac:dyDescent="0.25">
      <c r="A49" s="74" t="s">
        <v>33</v>
      </c>
      <c r="B49" s="74"/>
      <c r="C49" s="74"/>
      <c r="D49" s="74"/>
      <c r="E49" s="74"/>
      <c r="F49" s="74"/>
      <c r="G49" s="74"/>
      <c r="H49" s="74"/>
      <c r="I49" s="74"/>
      <c r="J49" s="74"/>
      <c r="K49" s="74"/>
      <c r="L49" s="74"/>
      <c r="M49" s="74"/>
      <c r="N49" s="74"/>
      <c r="O49" s="74"/>
      <c r="P49" s="74"/>
      <c r="Q49" s="74"/>
    </row>
  </sheetData>
  <mergeCells count="15">
    <mergeCell ref="A49:Q49"/>
    <mergeCell ref="A37:A47"/>
    <mergeCell ref="R3:T3"/>
    <mergeCell ref="A12:A17"/>
    <mergeCell ref="A18:A27"/>
    <mergeCell ref="A28:A35"/>
    <mergeCell ref="A5:A7"/>
    <mergeCell ref="A8:A11"/>
    <mergeCell ref="A1:Q2"/>
    <mergeCell ref="A3:A4"/>
    <mergeCell ref="B3:B4"/>
    <mergeCell ref="C3:E3"/>
    <mergeCell ref="F3:I3"/>
    <mergeCell ref="J3:M3"/>
    <mergeCell ref="N3:Q3"/>
  </mergeCells>
  <pageMargins left="0.7" right="0.7" top="0.75" bottom="0.75" header="0.3" footer="0.3"/>
  <pageSetup paperSize="9" scale="7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workbookViewId="0">
      <pane xSplit="1" ySplit="4" topLeftCell="B11" activePane="bottomRight" state="frozen"/>
      <selection pane="topRight" activeCell="B1" sqref="B1"/>
      <selection pane="bottomLeft" activeCell="A5" sqref="A5"/>
      <selection pane="bottomRight" sqref="A1:Q2"/>
    </sheetView>
  </sheetViews>
  <sheetFormatPr defaultRowHeight="15" x14ac:dyDescent="0.25"/>
  <cols>
    <col min="1" max="1" width="21.28515625" customWidth="1"/>
    <col min="2" max="2" width="19.140625" style="14" customWidth="1"/>
    <col min="3" max="3" width="9.140625" style="14"/>
    <col min="4" max="4" width="9.140625" style="48"/>
    <col min="5" max="6" width="9.140625" style="14"/>
    <col min="7" max="7" width="9.140625" style="48"/>
    <col min="8" max="8" width="9.140625" style="14"/>
    <col min="10" max="10" width="9.140625" style="14"/>
    <col min="11" max="11" width="9.140625" style="48"/>
    <col min="12" max="12" width="9.140625" style="14"/>
    <col min="14" max="14" width="9.140625" style="14"/>
    <col min="15" max="15" width="9.140625" style="48"/>
    <col min="16" max="16" width="9.140625" style="14"/>
    <col min="18" max="18" width="62.85546875" customWidth="1"/>
    <col min="19" max="19" width="46.140625" customWidth="1"/>
    <col min="20" max="20" width="30" customWidth="1"/>
  </cols>
  <sheetData>
    <row r="1" spans="1:20" ht="15" customHeight="1" x14ac:dyDescent="0.25">
      <c r="A1" s="58" t="s">
        <v>127</v>
      </c>
      <c r="B1" s="58"/>
      <c r="C1" s="58"/>
      <c r="D1" s="58"/>
      <c r="E1" s="58"/>
      <c r="F1" s="58"/>
      <c r="G1" s="58"/>
      <c r="H1" s="58"/>
      <c r="I1" s="58"/>
      <c r="J1" s="58"/>
      <c r="K1" s="58"/>
      <c r="L1" s="58"/>
      <c r="M1" s="58"/>
      <c r="N1" s="58"/>
      <c r="O1" s="58"/>
      <c r="P1" s="58"/>
      <c r="Q1" s="58"/>
    </row>
    <row r="2" spans="1:20" ht="12.75" customHeight="1" x14ac:dyDescent="0.25">
      <c r="A2" s="59"/>
      <c r="B2" s="59"/>
      <c r="C2" s="59"/>
      <c r="D2" s="59"/>
      <c r="E2" s="59"/>
      <c r="F2" s="59"/>
      <c r="G2" s="59"/>
      <c r="H2" s="59"/>
      <c r="I2" s="59"/>
      <c r="J2" s="59"/>
      <c r="K2" s="59"/>
      <c r="L2" s="59"/>
      <c r="M2" s="59"/>
      <c r="N2" s="59"/>
      <c r="O2" s="59"/>
      <c r="P2" s="59"/>
      <c r="Q2" s="59"/>
    </row>
    <row r="3" spans="1:20" ht="26.25" customHeight="1" x14ac:dyDescent="0.25">
      <c r="A3" s="64" t="s">
        <v>0</v>
      </c>
      <c r="B3" s="66" t="s">
        <v>1</v>
      </c>
      <c r="C3" s="73" t="s">
        <v>2</v>
      </c>
      <c r="D3" s="73"/>
      <c r="E3" s="73"/>
      <c r="F3" s="63" t="s">
        <v>3</v>
      </c>
      <c r="G3" s="63"/>
      <c r="H3" s="63"/>
      <c r="I3" s="63"/>
      <c r="J3" s="63" t="s">
        <v>4</v>
      </c>
      <c r="K3" s="63"/>
      <c r="L3" s="63"/>
      <c r="M3" s="63"/>
      <c r="N3" s="63" t="s">
        <v>27</v>
      </c>
      <c r="O3" s="63"/>
      <c r="P3" s="63"/>
      <c r="Q3" s="63"/>
      <c r="R3" s="55" t="s">
        <v>35</v>
      </c>
      <c r="S3" s="56"/>
      <c r="T3" s="57"/>
    </row>
    <row r="4" spans="1:20" ht="15.75" customHeight="1" x14ac:dyDescent="0.25">
      <c r="A4" s="65"/>
      <c r="B4" s="67"/>
      <c r="C4" s="10">
        <v>2018</v>
      </c>
      <c r="D4" s="46">
        <v>2019</v>
      </c>
      <c r="E4" s="10">
        <v>2020</v>
      </c>
      <c r="F4" s="10">
        <v>2018</v>
      </c>
      <c r="G4" s="46">
        <v>2019</v>
      </c>
      <c r="H4" s="10">
        <v>2020</v>
      </c>
      <c r="I4" s="5" t="s">
        <v>5</v>
      </c>
      <c r="J4" s="10">
        <v>2018</v>
      </c>
      <c r="K4" s="46">
        <v>2019</v>
      </c>
      <c r="L4" s="10">
        <v>2020</v>
      </c>
      <c r="M4" s="1" t="s">
        <v>5</v>
      </c>
      <c r="N4" s="10">
        <v>2018</v>
      </c>
      <c r="O4" s="46">
        <v>2019</v>
      </c>
      <c r="P4" s="10">
        <v>2020</v>
      </c>
      <c r="Q4" s="1" t="s">
        <v>5</v>
      </c>
      <c r="R4" s="6">
        <v>2018</v>
      </c>
      <c r="S4" s="6">
        <v>2019</v>
      </c>
      <c r="T4" s="6">
        <v>2020</v>
      </c>
    </row>
    <row r="5" spans="1:20" ht="27" customHeight="1" x14ac:dyDescent="0.25">
      <c r="A5" s="68" t="s">
        <v>28</v>
      </c>
      <c r="B5" s="11" t="s">
        <v>6</v>
      </c>
      <c r="C5" s="12">
        <v>29</v>
      </c>
      <c r="D5" s="47">
        <v>17</v>
      </c>
      <c r="E5" s="12">
        <v>25</v>
      </c>
      <c r="F5" s="12">
        <v>44.8</v>
      </c>
      <c r="G5" s="47">
        <v>70.599999999999994</v>
      </c>
      <c r="H5" s="12">
        <v>40</v>
      </c>
      <c r="I5" s="8"/>
      <c r="J5" s="12">
        <v>93</v>
      </c>
      <c r="K5" s="47">
        <v>100</v>
      </c>
      <c r="L5" s="12">
        <v>76</v>
      </c>
      <c r="M5" s="8"/>
      <c r="N5" s="12">
        <v>3.4</v>
      </c>
      <c r="O5" s="47">
        <v>3.8</v>
      </c>
      <c r="P5" s="12">
        <v>3.2</v>
      </c>
      <c r="Q5" s="8"/>
      <c r="R5" s="7" t="s">
        <v>34</v>
      </c>
      <c r="S5" s="7" t="s">
        <v>34</v>
      </c>
      <c r="T5" s="7" t="s">
        <v>34</v>
      </c>
    </row>
    <row r="6" spans="1:20" ht="15.75" customHeight="1" x14ac:dyDescent="0.25">
      <c r="A6" s="69"/>
      <c r="B6" s="11" t="s">
        <v>7</v>
      </c>
      <c r="C6" s="12">
        <v>29</v>
      </c>
      <c r="D6" s="47">
        <v>17</v>
      </c>
      <c r="E6" s="12">
        <v>26</v>
      </c>
      <c r="F6" s="12">
        <v>41</v>
      </c>
      <c r="G6" s="47">
        <v>70.599999999999994</v>
      </c>
      <c r="H6" s="12">
        <v>38</v>
      </c>
      <c r="I6" s="8"/>
      <c r="J6" s="12">
        <v>93</v>
      </c>
      <c r="K6" s="47">
        <v>100</v>
      </c>
      <c r="L6" s="12">
        <v>77</v>
      </c>
      <c r="M6" s="8"/>
      <c r="N6" s="12">
        <v>3.3</v>
      </c>
      <c r="O6" s="47">
        <v>3.9</v>
      </c>
      <c r="P6" s="12">
        <v>3.3</v>
      </c>
      <c r="Q6" s="8"/>
      <c r="R6" s="4"/>
      <c r="S6" s="4"/>
      <c r="T6" s="4"/>
    </row>
    <row r="7" spans="1:20" ht="15.75" customHeight="1" x14ac:dyDescent="0.25">
      <c r="A7" s="69"/>
      <c r="B7" s="11" t="s">
        <v>8</v>
      </c>
      <c r="C7" s="12">
        <v>29</v>
      </c>
      <c r="D7" s="47">
        <v>17</v>
      </c>
      <c r="E7" s="12">
        <v>25</v>
      </c>
      <c r="F7" s="12">
        <v>55</v>
      </c>
      <c r="G7" s="47">
        <v>52.9</v>
      </c>
      <c r="H7" s="12">
        <v>36</v>
      </c>
      <c r="I7" s="8"/>
      <c r="J7" s="12">
        <v>100</v>
      </c>
      <c r="K7" s="47">
        <v>94</v>
      </c>
      <c r="L7" s="12">
        <v>96</v>
      </c>
      <c r="M7" s="8"/>
      <c r="N7" s="12">
        <v>3.6</v>
      </c>
      <c r="O7" s="47">
        <v>3.5</v>
      </c>
      <c r="P7" s="12">
        <v>3.3</v>
      </c>
      <c r="Q7" s="8"/>
      <c r="R7" s="4"/>
      <c r="S7" s="4"/>
      <c r="T7" s="4"/>
    </row>
    <row r="8" spans="1:20" ht="15.75" customHeight="1" x14ac:dyDescent="0.25">
      <c r="A8" s="68" t="s">
        <v>29</v>
      </c>
      <c r="B8" s="11" t="s">
        <v>6</v>
      </c>
      <c r="C8" s="12">
        <v>17</v>
      </c>
      <c r="D8" s="47">
        <v>28</v>
      </c>
      <c r="E8" s="12">
        <v>14</v>
      </c>
      <c r="F8" s="12">
        <v>47</v>
      </c>
      <c r="G8" s="47">
        <v>32.200000000000003</v>
      </c>
      <c r="H8" s="12">
        <v>43</v>
      </c>
      <c r="I8" s="8"/>
      <c r="J8" s="12">
        <v>82</v>
      </c>
      <c r="K8" s="47">
        <v>75</v>
      </c>
      <c r="L8" s="12">
        <v>93</v>
      </c>
      <c r="M8" s="8"/>
      <c r="N8" s="12">
        <v>3.3</v>
      </c>
      <c r="O8" s="47">
        <v>3.1</v>
      </c>
      <c r="P8" s="12">
        <v>2.7</v>
      </c>
      <c r="Q8" s="8"/>
      <c r="R8" s="4"/>
      <c r="S8" s="4"/>
      <c r="T8" s="4"/>
    </row>
    <row r="9" spans="1:20" ht="15.75" customHeight="1" x14ac:dyDescent="0.25">
      <c r="A9" s="69"/>
      <c r="B9" s="11" t="s">
        <v>7</v>
      </c>
      <c r="C9" s="12">
        <v>19</v>
      </c>
      <c r="D9" s="47">
        <v>27</v>
      </c>
      <c r="E9" s="12">
        <v>14</v>
      </c>
      <c r="F9" s="12">
        <v>47</v>
      </c>
      <c r="G9" s="47">
        <v>33.299999999999997</v>
      </c>
      <c r="H9" s="12">
        <v>43</v>
      </c>
      <c r="I9" s="8"/>
      <c r="J9" s="12">
        <v>84</v>
      </c>
      <c r="K9" s="47">
        <v>81.400000000000006</v>
      </c>
      <c r="L9" s="12">
        <v>71</v>
      </c>
      <c r="M9" s="8"/>
      <c r="N9" s="12">
        <v>3.4</v>
      </c>
      <c r="O9" s="47">
        <v>3.2</v>
      </c>
      <c r="P9" s="12">
        <v>3.1</v>
      </c>
      <c r="Q9" s="8"/>
      <c r="R9" s="4"/>
      <c r="S9" s="4"/>
      <c r="T9" s="4"/>
    </row>
    <row r="10" spans="1:20" ht="15.75" customHeight="1" x14ac:dyDescent="0.25">
      <c r="A10" s="69"/>
      <c r="B10" s="11" t="s">
        <v>9</v>
      </c>
      <c r="C10" s="12">
        <v>19</v>
      </c>
      <c r="D10" s="47">
        <v>27</v>
      </c>
      <c r="E10" s="12">
        <v>14</v>
      </c>
      <c r="F10" s="12">
        <v>63</v>
      </c>
      <c r="G10" s="47">
        <v>48</v>
      </c>
      <c r="H10" s="12">
        <v>64</v>
      </c>
      <c r="I10" s="8"/>
      <c r="J10" s="12">
        <v>100</v>
      </c>
      <c r="K10" s="47">
        <v>96</v>
      </c>
      <c r="L10" s="12">
        <v>100</v>
      </c>
      <c r="M10" s="8"/>
      <c r="N10" s="12">
        <v>3.8</v>
      </c>
      <c r="O10" s="47">
        <v>3.5</v>
      </c>
      <c r="P10" s="12">
        <v>3.8</v>
      </c>
      <c r="Q10" s="8"/>
      <c r="R10" s="4"/>
      <c r="S10" s="4"/>
      <c r="T10" s="4"/>
    </row>
    <row r="11" spans="1:20" ht="15.75" customHeight="1" x14ac:dyDescent="0.25">
      <c r="A11" s="69"/>
      <c r="B11" s="11" t="s">
        <v>10</v>
      </c>
      <c r="C11" s="12">
        <v>20</v>
      </c>
      <c r="D11" s="47">
        <v>25</v>
      </c>
      <c r="E11" s="12">
        <v>14</v>
      </c>
      <c r="F11" s="12">
        <v>35</v>
      </c>
      <c r="G11" s="47">
        <v>28</v>
      </c>
      <c r="H11" s="12">
        <v>43</v>
      </c>
      <c r="I11" s="8"/>
      <c r="J11" s="12">
        <v>95</v>
      </c>
      <c r="K11" s="47">
        <v>100</v>
      </c>
      <c r="L11" s="12">
        <v>93</v>
      </c>
      <c r="M11" s="8"/>
      <c r="N11" s="12">
        <v>3.3</v>
      </c>
      <c r="O11" s="47">
        <v>3.3</v>
      </c>
      <c r="P11" s="12">
        <v>3.4</v>
      </c>
      <c r="Q11" s="8"/>
      <c r="R11" s="4"/>
      <c r="S11" s="4"/>
      <c r="T11" s="4"/>
    </row>
    <row r="12" spans="1:20" ht="15.75" customHeight="1" x14ac:dyDescent="0.25">
      <c r="A12" s="68" t="s">
        <v>30</v>
      </c>
      <c r="B12" s="11" t="s">
        <v>6</v>
      </c>
      <c r="C12" s="12">
        <v>12</v>
      </c>
      <c r="D12" s="47">
        <v>19</v>
      </c>
      <c r="E12" s="12">
        <v>27</v>
      </c>
      <c r="F12" s="12">
        <v>16.7</v>
      </c>
      <c r="G12" s="47">
        <v>42</v>
      </c>
      <c r="H12" s="12">
        <v>19</v>
      </c>
      <c r="I12" s="8"/>
      <c r="J12" s="12">
        <v>100</v>
      </c>
      <c r="K12" s="47">
        <v>68</v>
      </c>
      <c r="L12" s="12">
        <v>70</v>
      </c>
      <c r="M12" s="8"/>
      <c r="N12" s="12">
        <v>3.2</v>
      </c>
      <c r="O12" s="47">
        <v>3.1</v>
      </c>
      <c r="P12" s="12">
        <v>2.9</v>
      </c>
      <c r="Q12" s="8"/>
      <c r="R12" s="4"/>
      <c r="S12" s="4"/>
      <c r="T12" s="4"/>
    </row>
    <row r="13" spans="1:20" ht="15.75" customHeight="1" x14ac:dyDescent="0.25">
      <c r="A13" s="69"/>
      <c r="B13" s="11" t="s">
        <v>7</v>
      </c>
      <c r="C13" s="12">
        <v>12</v>
      </c>
      <c r="D13" s="47">
        <v>18</v>
      </c>
      <c r="E13" s="12">
        <v>25</v>
      </c>
      <c r="F13" s="12">
        <v>33</v>
      </c>
      <c r="G13" s="47">
        <v>44</v>
      </c>
      <c r="H13" s="12">
        <v>44</v>
      </c>
      <c r="I13" s="8"/>
      <c r="J13" s="12">
        <v>92</v>
      </c>
      <c r="K13" s="47">
        <v>77.7</v>
      </c>
      <c r="L13" s="12">
        <v>88</v>
      </c>
      <c r="M13" s="8"/>
      <c r="N13" s="12">
        <v>3.2</v>
      </c>
      <c r="O13" s="47">
        <v>3.2</v>
      </c>
      <c r="P13" s="12">
        <v>3.4</v>
      </c>
      <c r="Q13" s="8"/>
      <c r="R13" s="4"/>
      <c r="S13" s="4"/>
      <c r="T13" s="4"/>
    </row>
    <row r="14" spans="1:20" ht="15.75" customHeight="1" x14ac:dyDescent="0.25">
      <c r="A14" s="69"/>
      <c r="B14" s="11" t="s">
        <v>10</v>
      </c>
      <c r="C14" s="12">
        <v>12</v>
      </c>
      <c r="D14" s="47">
        <v>18</v>
      </c>
      <c r="E14" s="12">
        <v>26</v>
      </c>
      <c r="F14" s="12">
        <v>33</v>
      </c>
      <c r="G14" s="47">
        <v>38.9</v>
      </c>
      <c r="H14" s="12">
        <v>54</v>
      </c>
      <c r="I14" s="8"/>
      <c r="J14" s="12">
        <v>75</v>
      </c>
      <c r="K14" s="47">
        <v>94.5</v>
      </c>
      <c r="L14" s="12">
        <v>100</v>
      </c>
      <c r="M14" s="8"/>
      <c r="N14" s="12">
        <v>3.1</v>
      </c>
      <c r="O14" s="47">
        <v>3.4</v>
      </c>
      <c r="P14" s="12">
        <v>3.6</v>
      </c>
      <c r="Q14" s="8"/>
      <c r="R14" s="4"/>
      <c r="S14" s="4"/>
      <c r="T14" s="4"/>
    </row>
    <row r="15" spans="1:20" ht="15.75" customHeight="1" x14ac:dyDescent="0.25">
      <c r="A15" s="69"/>
      <c r="B15" s="11" t="s">
        <v>11</v>
      </c>
      <c r="C15" s="12">
        <v>12</v>
      </c>
      <c r="D15" s="47">
        <v>17</v>
      </c>
      <c r="E15" s="12">
        <v>28</v>
      </c>
      <c r="F15" s="12">
        <v>25</v>
      </c>
      <c r="G15" s="47">
        <v>17.600000000000001</v>
      </c>
      <c r="H15" s="12">
        <v>36</v>
      </c>
      <c r="I15" s="8"/>
      <c r="J15" s="12">
        <v>100</v>
      </c>
      <c r="K15" s="47">
        <v>94</v>
      </c>
      <c r="L15" s="12">
        <v>89</v>
      </c>
      <c r="M15" s="8"/>
      <c r="N15" s="12">
        <v>3.3</v>
      </c>
      <c r="O15" s="47">
        <v>3.1</v>
      </c>
      <c r="P15" s="12">
        <v>3.3</v>
      </c>
      <c r="Q15" s="8"/>
      <c r="R15" s="4"/>
      <c r="S15" s="4"/>
      <c r="T15" s="4"/>
    </row>
    <row r="16" spans="1:20" ht="15.75" customHeight="1" x14ac:dyDescent="0.25">
      <c r="A16" s="69"/>
      <c r="B16" s="11" t="s">
        <v>12</v>
      </c>
      <c r="C16" s="12">
        <v>12</v>
      </c>
      <c r="D16" s="47">
        <v>19</v>
      </c>
      <c r="E16" s="12">
        <v>28</v>
      </c>
      <c r="F16" s="12">
        <v>41</v>
      </c>
      <c r="G16" s="47">
        <v>21.8</v>
      </c>
      <c r="H16" s="12">
        <v>32</v>
      </c>
      <c r="I16" s="8"/>
      <c r="J16" s="12">
        <v>99</v>
      </c>
      <c r="K16" s="47">
        <v>85</v>
      </c>
      <c r="L16" s="12">
        <v>71</v>
      </c>
      <c r="M16" s="8"/>
      <c r="N16" s="12">
        <v>3.5</v>
      </c>
      <c r="O16" s="47">
        <v>3.1</v>
      </c>
      <c r="P16" s="12">
        <v>3</v>
      </c>
      <c r="Q16" s="8"/>
      <c r="R16" s="4"/>
      <c r="S16" s="4"/>
      <c r="T16" s="4"/>
    </row>
    <row r="17" spans="1:20" ht="15.75" customHeight="1" x14ac:dyDescent="0.25">
      <c r="A17" s="75"/>
      <c r="B17" s="11" t="s">
        <v>9</v>
      </c>
      <c r="C17" s="12">
        <v>12</v>
      </c>
      <c r="D17" s="47">
        <v>19</v>
      </c>
      <c r="E17" s="12">
        <v>30</v>
      </c>
      <c r="F17" s="12">
        <v>33</v>
      </c>
      <c r="G17" s="52">
        <v>47</v>
      </c>
      <c r="H17" s="12">
        <v>50</v>
      </c>
      <c r="I17" s="8"/>
      <c r="J17" s="12">
        <v>75</v>
      </c>
      <c r="K17" s="47">
        <v>100</v>
      </c>
      <c r="L17" s="12">
        <v>97</v>
      </c>
      <c r="M17" s="8"/>
      <c r="N17" s="12">
        <v>3.1</v>
      </c>
      <c r="O17" s="47">
        <v>3.5</v>
      </c>
      <c r="P17" s="12">
        <v>3.5</v>
      </c>
      <c r="Q17" s="8"/>
      <c r="R17" s="4"/>
      <c r="S17" s="4"/>
      <c r="T17" s="4"/>
    </row>
    <row r="18" spans="1:20" ht="15.75" customHeight="1" x14ac:dyDescent="0.25">
      <c r="A18" s="60" t="s">
        <v>31</v>
      </c>
      <c r="B18" s="11" t="s">
        <v>6</v>
      </c>
      <c r="C18" s="12"/>
      <c r="D18" s="47">
        <v>11</v>
      </c>
      <c r="E18" s="12">
        <v>21</v>
      </c>
      <c r="F18" s="12"/>
      <c r="G18" s="47">
        <v>18</v>
      </c>
      <c r="H18" s="12">
        <v>5</v>
      </c>
      <c r="I18" s="8"/>
      <c r="J18" s="12"/>
      <c r="K18" s="47">
        <v>54.6</v>
      </c>
      <c r="L18" s="12">
        <v>33</v>
      </c>
      <c r="M18" s="8"/>
      <c r="N18" s="12"/>
      <c r="O18" s="47">
        <v>2.7</v>
      </c>
      <c r="P18" s="12">
        <v>2.4</v>
      </c>
      <c r="Q18" s="8"/>
      <c r="R18" s="4"/>
      <c r="S18" s="4"/>
      <c r="T18" s="4"/>
    </row>
    <row r="19" spans="1:20" ht="15.75" customHeight="1" x14ac:dyDescent="0.25">
      <c r="A19" s="61"/>
      <c r="B19" s="11" t="s">
        <v>7</v>
      </c>
      <c r="C19" s="12"/>
      <c r="D19" s="47">
        <v>12</v>
      </c>
      <c r="E19" s="12">
        <v>20</v>
      </c>
      <c r="F19" s="12"/>
      <c r="G19" s="47">
        <v>50</v>
      </c>
      <c r="H19" s="12">
        <v>20</v>
      </c>
      <c r="I19" s="8"/>
      <c r="J19" s="12"/>
      <c r="K19" s="47">
        <v>83</v>
      </c>
      <c r="L19" s="12">
        <v>90</v>
      </c>
      <c r="M19" s="8"/>
      <c r="N19" s="12"/>
      <c r="O19" s="47">
        <v>3.5</v>
      </c>
      <c r="P19" s="12">
        <v>3.2</v>
      </c>
      <c r="Q19" s="8"/>
      <c r="R19" s="4"/>
      <c r="S19" s="4"/>
      <c r="T19" s="4"/>
    </row>
    <row r="20" spans="1:20" ht="15.75" customHeight="1" x14ac:dyDescent="0.25">
      <c r="A20" s="61"/>
      <c r="B20" s="13" t="s">
        <v>13</v>
      </c>
      <c r="C20" s="12"/>
      <c r="D20" s="47">
        <v>12</v>
      </c>
      <c r="E20" s="12">
        <v>16</v>
      </c>
      <c r="F20" s="12"/>
      <c r="G20" s="47">
        <v>33</v>
      </c>
      <c r="H20" s="12">
        <v>19</v>
      </c>
      <c r="I20" s="8"/>
      <c r="J20" s="12"/>
      <c r="K20" s="47">
        <v>83</v>
      </c>
      <c r="L20" s="12">
        <v>88</v>
      </c>
      <c r="M20" s="8"/>
      <c r="N20" s="12"/>
      <c r="O20" s="47">
        <v>3.2</v>
      </c>
      <c r="P20" s="12">
        <v>3.1</v>
      </c>
      <c r="Q20" s="8"/>
      <c r="R20" s="4"/>
      <c r="S20" s="4"/>
      <c r="T20" s="4"/>
    </row>
    <row r="21" spans="1:20" ht="15.75" customHeight="1" x14ac:dyDescent="0.25">
      <c r="A21" s="61"/>
      <c r="B21" s="13" t="s">
        <v>11</v>
      </c>
      <c r="C21" s="12"/>
      <c r="D21" s="47">
        <v>11</v>
      </c>
      <c r="E21" s="12">
        <v>28</v>
      </c>
      <c r="F21" s="12"/>
      <c r="G21" s="47">
        <v>0</v>
      </c>
      <c r="H21" s="12">
        <v>36</v>
      </c>
      <c r="I21" s="8"/>
      <c r="J21" s="12"/>
      <c r="K21" s="47">
        <v>81.8</v>
      </c>
      <c r="L21" s="12">
        <v>89</v>
      </c>
      <c r="M21" s="8"/>
      <c r="N21" s="12"/>
      <c r="O21" s="47">
        <v>2.8</v>
      </c>
      <c r="P21" s="12">
        <v>2.6</v>
      </c>
      <c r="Q21" s="8"/>
      <c r="R21" s="4"/>
      <c r="S21" s="4"/>
      <c r="T21" s="4"/>
    </row>
    <row r="22" spans="1:20" ht="15.75" customHeight="1" x14ac:dyDescent="0.25">
      <c r="A22" s="61"/>
      <c r="B22" s="13" t="s">
        <v>10</v>
      </c>
      <c r="C22" s="12"/>
      <c r="D22" s="47">
        <v>12</v>
      </c>
      <c r="E22" s="12">
        <v>21</v>
      </c>
      <c r="F22" s="12"/>
      <c r="G22" s="47">
        <v>41.7</v>
      </c>
      <c r="H22" s="12">
        <v>44</v>
      </c>
      <c r="I22" s="8"/>
      <c r="J22" s="12"/>
      <c r="K22" s="47">
        <v>100</v>
      </c>
      <c r="L22" s="12">
        <v>69</v>
      </c>
      <c r="M22" s="8"/>
      <c r="N22" s="12"/>
      <c r="O22" s="47">
        <v>3.4</v>
      </c>
      <c r="P22" s="12">
        <v>3.1</v>
      </c>
      <c r="Q22" s="8"/>
      <c r="R22" s="4"/>
      <c r="S22" s="4"/>
      <c r="T22" s="4"/>
    </row>
    <row r="23" spans="1:20" ht="15.75" customHeight="1" x14ac:dyDescent="0.25">
      <c r="A23" s="61"/>
      <c r="B23" s="13" t="s">
        <v>9</v>
      </c>
      <c r="C23" s="12"/>
      <c r="D23" s="47">
        <v>12</v>
      </c>
      <c r="E23" s="12">
        <v>20</v>
      </c>
      <c r="F23" s="12"/>
      <c r="G23" s="47">
        <v>25</v>
      </c>
      <c r="H23" s="12">
        <v>40</v>
      </c>
      <c r="I23" s="8"/>
      <c r="J23" s="12"/>
      <c r="K23" s="47">
        <v>91.7</v>
      </c>
      <c r="L23" s="12">
        <v>95</v>
      </c>
      <c r="M23" s="8"/>
      <c r="N23" s="12"/>
      <c r="O23" s="47">
        <v>3.2</v>
      </c>
      <c r="P23" s="12">
        <v>3.4</v>
      </c>
      <c r="Q23" s="8"/>
      <c r="R23" s="4"/>
      <c r="S23" s="4"/>
      <c r="T23" s="4"/>
    </row>
    <row r="24" spans="1:20" ht="15.75" customHeight="1" x14ac:dyDescent="0.25">
      <c r="A24" s="61"/>
      <c r="B24" s="11" t="s">
        <v>12</v>
      </c>
      <c r="C24" s="12"/>
      <c r="D24" s="47">
        <v>12</v>
      </c>
      <c r="E24" s="12">
        <v>20</v>
      </c>
      <c r="F24" s="12"/>
      <c r="G24" s="47">
        <v>25</v>
      </c>
      <c r="H24" s="12">
        <v>30</v>
      </c>
      <c r="I24" s="8"/>
      <c r="J24" s="12"/>
      <c r="K24" s="47">
        <v>58</v>
      </c>
      <c r="L24" s="12">
        <v>70</v>
      </c>
      <c r="M24" s="8"/>
      <c r="N24" s="12"/>
      <c r="O24" s="47">
        <v>2.8</v>
      </c>
      <c r="P24" s="12">
        <v>3</v>
      </c>
      <c r="Q24" s="8"/>
      <c r="R24" s="4"/>
      <c r="S24" s="4"/>
      <c r="T24" s="4"/>
    </row>
    <row r="25" spans="1:20" ht="15.75" customHeight="1" x14ac:dyDescent="0.25">
      <c r="A25" s="61"/>
      <c r="B25" s="13" t="s">
        <v>14</v>
      </c>
      <c r="C25" s="12"/>
      <c r="D25" s="47">
        <v>12</v>
      </c>
      <c r="E25" s="12">
        <v>9</v>
      </c>
      <c r="F25" s="12"/>
      <c r="G25" s="47">
        <v>16.7</v>
      </c>
      <c r="H25" s="12">
        <v>25</v>
      </c>
      <c r="I25" s="8"/>
      <c r="J25" s="12"/>
      <c r="K25" s="47">
        <v>58</v>
      </c>
      <c r="L25" s="12">
        <v>55</v>
      </c>
      <c r="M25" s="8"/>
      <c r="N25" s="12"/>
      <c r="O25" s="47">
        <v>2.8</v>
      </c>
      <c r="P25" s="12">
        <v>2.9</v>
      </c>
      <c r="Q25" s="8"/>
      <c r="R25" s="4"/>
      <c r="S25" s="4"/>
      <c r="T25" s="4"/>
    </row>
    <row r="26" spans="1:20" ht="15.75" customHeight="1" x14ac:dyDescent="0.25">
      <c r="A26" s="61"/>
      <c r="B26" s="13" t="s">
        <v>15</v>
      </c>
      <c r="C26" s="12"/>
      <c r="D26" s="47"/>
      <c r="E26" s="12"/>
      <c r="F26" s="12"/>
      <c r="G26" s="47"/>
      <c r="H26" s="12"/>
      <c r="I26" s="8"/>
      <c r="J26" s="12"/>
      <c r="K26" s="47"/>
      <c r="L26" s="12"/>
      <c r="M26" s="8"/>
      <c r="N26" s="12"/>
      <c r="O26" s="47"/>
      <c r="P26" s="12"/>
      <c r="Q26" s="8"/>
      <c r="R26" s="4"/>
      <c r="S26" s="4"/>
      <c r="T26" s="4"/>
    </row>
    <row r="27" spans="1:20" ht="15.75" customHeight="1" x14ac:dyDescent="0.25">
      <c r="A27" s="62"/>
      <c r="B27" s="13" t="s">
        <v>16</v>
      </c>
      <c r="C27" s="12"/>
      <c r="D27" s="47"/>
      <c r="E27" s="12"/>
      <c r="F27" s="12"/>
      <c r="G27" s="47"/>
      <c r="H27" s="12"/>
      <c r="I27" s="8"/>
      <c r="J27" s="12"/>
      <c r="K27" s="47"/>
      <c r="L27" s="12"/>
      <c r="M27" s="8"/>
      <c r="N27" s="12"/>
      <c r="O27" s="47"/>
      <c r="P27" s="12"/>
      <c r="Q27" s="8"/>
      <c r="R27" s="4"/>
      <c r="S27" s="4"/>
      <c r="T27" s="4"/>
    </row>
    <row r="28" spans="1:20" ht="15.75" customHeight="1" x14ac:dyDescent="0.25">
      <c r="A28" s="60" t="s">
        <v>32</v>
      </c>
      <c r="B28" s="11" t="s">
        <v>6</v>
      </c>
      <c r="C28" s="12"/>
      <c r="D28" s="47"/>
      <c r="E28" s="12">
        <v>11</v>
      </c>
      <c r="F28" s="12"/>
      <c r="G28" s="47"/>
      <c r="H28" s="12">
        <v>0</v>
      </c>
      <c r="I28" s="8"/>
      <c r="J28" s="12"/>
      <c r="K28" s="47"/>
      <c r="L28" s="12">
        <v>45</v>
      </c>
      <c r="M28" s="8"/>
      <c r="N28" s="12"/>
      <c r="O28" s="47"/>
      <c r="P28" s="12">
        <v>2.5</v>
      </c>
      <c r="Q28" s="8"/>
      <c r="R28" s="4"/>
      <c r="S28" s="4"/>
      <c r="T28" s="4"/>
    </row>
    <row r="29" spans="1:20" ht="15.75" customHeight="1" x14ac:dyDescent="0.25">
      <c r="A29" s="61"/>
      <c r="B29" s="11" t="s">
        <v>7</v>
      </c>
      <c r="C29" s="12"/>
      <c r="D29" s="47"/>
      <c r="E29" s="12">
        <v>12</v>
      </c>
      <c r="F29" s="12"/>
      <c r="G29" s="47"/>
      <c r="H29" s="12">
        <v>0</v>
      </c>
      <c r="I29" s="8"/>
      <c r="J29" s="12"/>
      <c r="K29" s="47"/>
      <c r="L29" s="12">
        <v>83</v>
      </c>
      <c r="M29" s="8"/>
      <c r="N29" s="12"/>
      <c r="O29" s="47"/>
      <c r="P29" s="12">
        <v>2.8</v>
      </c>
      <c r="Q29" s="8"/>
      <c r="R29" s="4"/>
      <c r="S29" s="4"/>
      <c r="T29" s="4"/>
    </row>
    <row r="30" spans="1:20" ht="15.75" customHeight="1" x14ac:dyDescent="0.25">
      <c r="A30" s="61"/>
      <c r="B30" s="13" t="s">
        <v>9</v>
      </c>
      <c r="C30" s="12"/>
      <c r="D30" s="47"/>
      <c r="E30" s="12">
        <v>12</v>
      </c>
      <c r="F30" s="12"/>
      <c r="G30" s="47"/>
      <c r="H30" s="12">
        <v>50</v>
      </c>
      <c r="I30" s="8"/>
      <c r="J30" s="12"/>
      <c r="K30" s="47"/>
      <c r="L30" s="12">
        <v>100</v>
      </c>
      <c r="M30" s="8"/>
      <c r="N30" s="12"/>
      <c r="O30" s="47"/>
      <c r="P30" s="12">
        <v>3.5</v>
      </c>
      <c r="Q30" s="8"/>
      <c r="R30" s="4"/>
      <c r="S30" s="4"/>
      <c r="T30" s="4"/>
    </row>
    <row r="31" spans="1:20" ht="15.75" customHeight="1" x14ac:dyDescent="0.25">
      <c r="A31" s="61"/>
      <c r="B31" s="13" t="s">
        <v>10</v>
      </c>
      <c r="C31" s="12"/>
      <c r="D31" s="47"/>
      <c r="E31" s="12">
        <v>12</v>
      </c>
      <c r="F31" s="12"/>
      <c r="G31" s="47"/>
      <c r="H31" s="12">
        <v>33</v>
      </c>
      <c r="I31" s="8"/>
      <c r="J31" s="12"/>
      <c r="K31" s="47"/>
      <c r="L31" s="12">
        <v>100</v>
      </c>
      <c r="M31" s="8"/>
      <c r="N31" s="12"/>
      <c r="O31" s="47"/>
      <c r="P31" s="12">
        <v>3.3</v>
      </c>
      <c r="Q31" s="8"/>
      <c r="R31" s="4"/>
      <c r="S31" s="4"/>
      <c r="T31" s="4"/>
    </row>
    <row r="32" spans="1:20" ht="15.75" customHeight="1" x14ac:dyDescent="0.25">
      <c r="A32" s="61"/>
      <c r="B32" s="11" t="s">
        <v>12</v>
      </c>
      <c r="C32" s="12"/>
      <c r="D32" s="47"/>
      <c r="E32" s="12">
        <v>11</v>
      </c>
      <c r="F32" s="12"/>
      <c r="G32" s="47"/>
      <c r="H32" s="12">
        <v>27</v>
      </c>
      <c r="I32" s="8"/>
      <c r="J32" s="12"/>
      <c r="K32" s="47"/>
      <c r="L32" s="12">
        <v>81</v>
      </c>
      <c r="M32" s="8"/>
      <c r="N32" s="12"/>
      <c r="O32" s="47"/>
      <c r="P32" s="12">
        <v>3.1</v>
      </c>
      <c r="Q32" s="8"/>
      <c r="R32" s="4"/>
      <c r="S32" s="4"/>
      <c r="T32" s="4"/>
    </row>
    <row r="33" spans="1:20" ht="15.75" customHeight="1" x14ac:dyDescent="0.25">
      <c r="A33" s="61"/>
      <c r="B33" s="13" t="s">
        <v>11</v>
      </c>
      <c r="C33" s="12"/>
      <c r="D33" s="47"/>
      <c r="E33" s="12">
        <v>12</v>
      </c>
      <c r="F33" s="12"/>
      <c r="G33" s="47"/>
      <c r="H33" s="12">
        <v>33</v>
      </c>
      <c r="I33" s="8"/>
      <c r="J33" s="12"/>
      <c r="K33" s="47"/>
      <c r="L33" s="12">
        <v>100</v>
      </c>
      <c r="M33" s="8"/>
      <c r="N33" s="12"/>
      <c r="O33" s="47"/>
      <c r="P33" s="12">
        <v>2.4</v>
      </c>
      <c r="Q33" s="8"/>
      <c r="R33" s="4"/>
      <c r="S33" s="4"/>
      <c r="T33" s="4"/>
    </row>
    <row r="34" spans="1:20" ht="15.75" customHeight="1" x14ac:dyDescent="0.25">
      <c r="A34" s="61"/>
      <c r="B34" s="13" t="s">
        <v>13</v>
      </c>
      <c r="C34" s="12"/>
      <c r="D34" s="47"/>
      <c r="E34" s="12">
        <v>13</v>
      </c>
      <c r="F34" s="12"/>
      <c r="G34" s="47"/>
      <c r="H34" s="12">
        <v>23</v>
      </c>
      <c r="I34" s="8"/>
      <c r="J34" s="12"/>
      <c r="K34" s="47"/>
      <c r="L34" s="12">
        <v>84</v>
      </c>
      <c r="M34" s="8"/>
      <c r="N34" s="12"/>
      <c r="O34" s="47"/>
      <c r="P34" s="12">
        <v>3.1</v>
      </c>
      <c r="Q34" s="8"/>
      <c r="R34" s="4"/>
      <c r="S34" s="4"/>
      <c r="T34" s="4"/>
    </row>
    <row r="35" spans="1:20" ht="15.75" customHeight="1" x14ac:dyDescent="0.25">
      <c r="A35" s="62"/>
      <c r="B35" s="11" t="s">
        <v>17</v>
      </c>
      <c r="C35" s="12"/>
      <c r="D35" s="47"/>
      <c r="E35" s="12">
        <v>13</v>
      </c>
      <c r="F35" s="12"/>
      <c r="G35" s="47"/>
      <c r="H35" s="12">
        <v>0</v>
      </c>
      <c r="I35" s="8"/>
      <c r="J35" s="12"/>
      <c r="K35" s="47"/>
      <c r="L35" s="12">
        <v>30</v>
      </c>
      <c r="M35" s="8"/>
      <c r="N35" s="12"/>
      <c r="O35" s="47"/>
      <c r="P35" s="12">
        <v>2.2999999999999998</v>
      </c>
      <c r="Q35" s="8"/>
      <c r="R35" s="4"/>
      <c r="S35" s="4"/>
      <c r="T35" s="4"/>
    </row>
    <row r="36" spans="1:20" ht="15.75" customHeight="1" x14ac:dyDescent="0.25">
      <c r="A36" s="3">
        <v>10</v>
      </c>
      <c r="B36" s="13" t="s">
        <v>18</v>
      </c>
      <c r="C36" s="12"/>
      <c r="D36" s="47"/>
      <c r="E36" s="12"/>
      <c r="F36" s="12"/>
      <c r="G36" s="47"/>
      <c r="H36" s="12"/>
      <c r="I36" s="8"/>
      <c r="J36" s="12"/>
      <c r="K36" s="47"/>
      <c r="L36" s="12"/>
      <c r="M36" s="8"/>
      <c r="N36" s="12"/>
      <c r="O36" s="47"/>
      <c r="P36" s="12"/>
      <c r="Q36" s="8"/>
      <c r="R36" s="4"/>
      <c r="S36" s="4"/>
      <c r="T36" s="4"/>
    </row>
    <row r="37" spans="1:20" ht="15.75" customHeight="1" x14ac:dyDescent="0.25">
      <c r="A37" s="72">
        <v>11</v>
      </c>
      <c r="B37" s="13" t="s">
        <v>19</v>
      </c>
      <c r="C37" s="12">
        <v>7</v>
      </c>
      <c r="D37" s="47">
        <v>6</v>
      </c>
      <c r="E37" s="12"/>
      <c r="F37" s="12">
        <v>85.6</v>
      </c>
      <c r="G37" s="47">
        <v>66.7</v>
      </c>
      <c r="H37" s="12"/>
      <c r="I37" s="8"/>
      <c r="J37" s="12">
        <v>100</v>
      </c>
      <c r="K37" s="47">
        <v>100</v>
      </c>
      <c r="L37" s="12"/>
      <c r="M37" s="8"/>
      <c r="N37" s="12">
        <v>4</v>
      </c>
      <c r="O37" s="47">
        <v>3.7</v>
      </c>
      <c r="P37" s="12"/>
      <c r="Q37" s="8"/>
      <c r="R37" s="4"/>
      <c r="S37" s="4"/>
      <c r="T37" s="4"/>
    </row>
    <row r="38" spans="1:20" ht="15.75" customHeight="1" x14ac:dyDescent="0.25">
      <c r="A38" s="72"/>
      <c r="B38" s="13" t="s">
        <v>20</v>
      </c>
      <c r="C38" s="12">
        <v>7</v>
      </c>
      <c r="D38" s="47">
        <v>6</v>
      </c>
      <c r="E38" s="12"/>
      <c r="F38" s="12">
        <v>14.3</v>
      </c>
      <c r="G38" s="47">
        <v>100</v>
      </c>
      <c r="H38" s="12"/>
      <c r="I38" s="8"/>
      <c r="J38" s="12">
        <v>100</v>
      </c>
      <c r="K38" s="47">
        <v>100</v>
      </c>
      <c r="L38" s="12"/>
      <c r="M38" s="8"/>
      <c r="N38" s="12">
        <v>3.1</v>
      </c>
      <c r="O38" s="47">
        <v>4.2</v>
      </c>
      <c r="P38" s="12"/>
      <c r="Q38" s="8"/>
      <c r="R38" s="4"/>
      <c r="S38" s="4"/>
      <c r="T38" s="4"/>
    </row>
    <row r="39" spans="1:20" ht="15.75" customHeight="1" x14ac:dyDescent="0.25">
      <c r="A39" s="72"/>
      <c r="B39" s="13" t="s">
        <v>17</v>
      </c>
      <c r="C39" s="12">
        <v>8</v>
      </c>
      <c r="D39" s="47">
        <v>2</v>
      </c>
      <c r="E39" s="12"/>
      <c r="F39" s="12">
        <v>25</v>
      </c>
      <c r="G39" s="47">
        <v>0</v>
      </c>
      <c r="H39" s="12"/>
      <c r="I39" s="8"/>
      <c r="J39" s="12">
        <v>100</v>
      </c>
      <c r="K39" s="47">
        <v>100</v>
      </c>
      <c r="L39" s="12"/>
      <c r="M39" s="8"/>
      <c r="N39" s="12">
        <v>3.3</v>
      </c>
      <c r="O39" s="47">
        <v>3</v>
      </c>
      <c r="P39" s="12"/>
      <c r="Q39" s="8"/>
      <c r="R39" s="4"/>
      <c r="S39" s="4"/>
      <c r="T39" s="4"/>
    </row>
    <row r="40" spans="1:20" ht="15.75" customHeight="1" x14ac:dyDescent="0.25">
      <c r="A40" s="72"/>
      <c r="B40" s="13" t="s">
        <v>13</v>
      </c>
      <c r="C40" s="12">
        <v>8</v>
      </c>
      <c r="D40" s="47">
        <v>6</v>
      </c>
      <c r="E40" s="12"/>
      <c r="F40" s="12">
        <v>37.5</v>
      </c>
      <c r="G40" s="47">
        <v>66.7</v>
      </c>
      <c r="H40" s="12"/>
      <c r="I40" s="8"/>
      <c r="J40" s="12">
        <v>63</v>
      </c>
      <c r="K40" s="47">
        <v>100</v>
      </c>
      <c r="L40" s="12"/>
      <c r="M40" s="8"/>
      <c r="N40" s="12">
        <v>3</v>
      </c>
      <c r="O40" s="47">
        <v>3.7</v>
      </c>
      <c r="P40" s="12"/>
      <c r="Q40" s="8"/>
      <c r="R40" s="4"/>
      <c r="S40" s="4"/>
      <c r="T40" s="4"/>
    </row>
    <row r="41" spans="1:20" ht="15.75" customHeight="1" x14ac:dyDescent="0.25">
      <c r="A41" s="72"/>
      <c r="B41" s="13" t="s">
        <v>10</v>
      </c>
      <c r="C41" s="12">
        <v>8</v>
      </c>
      <c r="D41" s="47">
        <v>4</v>
      </c>
      <c r="E41" s="12"/>
      <c r="F41" s="12">
        <v>25</v>
      </c>
      <c r="G41" s="47">
        <v>50</v>
      </c>
      <c r="H41" s="12"/>
      <c r="I41" s="8"/>
      <c r="J41" s="12">
        <v>100</v>
      </c>
      <c r="K41" s="47">
        <v>100</v>
      </c>
      <c r="L41" s="12"/>
      <c r="M41" s="8"/>
      <c r="N41" s="12">
        <v>3.3</v>
      </c>
      <c r="O41" s="47">
        <v>3.5</v>
      </c>
      <c r="P41" s="12"/>
      <c r="Q41" s="8"/>
      <c r="R41" s="4"/>
      <c r="S41" s="4"/>
      <c r="T41" s="4"/>
    </row>
    <row r="42" spans="1:20" ht="15.75" customHeight="1" x14ac:dyDescent="0.25">
      <c r="A42" s="72"/>
      <c r="B42" s="13" t="s">
        <v>21</v>
      </c>
      <c r="C42" s="12"/>
      <c r="D42" s="47"/>
      <c r="E42" s="12"/>
      <c r="F42" s="12"/>
      <c r="G42" s="47"/>
      <c r="H42" s="12"/>
      <c r="I42" s="8"/>
      <c r="J42" s="12"/>
      <c r="K42" s="47"/>
      <c r="L42" s="12"/>
      <c r="M42" s="8"/>
      <c r="N42" s="12"/>
      <c r="O42" s="47"/>
      <c r="P42" s="12"/>
      <c r="Q42" s="8"/>
      <c r="R42" s="4"/>
      <c r="S42" s="4"/>
      <c r="T42" s="4"/>
    </row>
    <row r="43" spans="1:20" ht="31.5" customHeight="1" x14ac:dyDescent="0.25">
      <c r="A43" s="72"/>
      <c r="B43" s="13" t="s">
        <v>22</v>
      </c>
      <c r="C43" s="12"/>
      <c r="D43" s="47">
        <v>4</v>
      </c>
      <c r="E43" s="12"/>
      <c r="F43" s="12"/>
      <c r="G43" s="47">
        <v>100</v>
      </c>
      <c r="H43" s="12"/>
      <c r="I43" s="8"/>
      <c r="J43" s="12"/>
      <c r="K43" s="47">
        <v>100</v>
      </c>
      <c r="L43" s="12"/>
      <c r="M43" s="8"/>
      <c r="N43" s="12"/>
      <c r="O43" s="47">
        <v>5</v>
      </c>
      <c r="P43" s="12"/>
      <c r="Q43" s="8"/>
      <c r="R43" s="4"/>
      <c r="S43" s="4"/>
      <c r="T43" s="4"/>
    </row>
    <row r="44" spans="1:20" ht="38.25" x14ac:dyDescent="0.25">
      <c r="A44" s="72"/>
      <c r="B44" s="13" t="s">
        <v>23</v>
      </c>
      <c r="C44" s="12"/>
      <c r="D44" s="47"/>
      <c r="E44" s="12"/>
      <c r="F44" s="12"/>
      <c r="G44" s="47"/>
      <c r="H44" s="12"/>
      <c r="I44" s="8"/>
      <c r="J44" s="12"/>
      <c r="K44" s="47"/>
      <c r="L44" s="12"/>
      <c r="M44" s="8"/>
      <c r="N44" s="12"/>
      <c r="O44" s="47"/>
      <c r="P44" s="12"/>
      <c r="Q44" s="8"/>
      <c r="R44" s="4"/>
      <c r="S44" s="4"/>
      <c r="T44" s="4"/>
    </row>
    <row r="45" spans="1:20" ht="25.5" x14ac:dyDescent="0.25">
      <c r="A45" s="72"/>
      <c r="B45" s="13" t="s">
        <v>24</v>
      </c>
      <c r="C45" s="12"/>
      <c r="D45" s="47"/>
      <c r="E45" s="12"/>
      <c r="F45" s="12"/>
      <c r="G45" s="47"/>
      <c r="H45" s="12"/>
      <c r="I45" s="8"/>
      <c r="J45" s="12"/>
      <c r="K45" s="47"/>
      <c r="L45" s="12"/>
      <c r="M45" s="8"/>
      <c r="N45" s="12"/>
      <c r="O45" s="47"/>
      <c r="P45" s="12"/>
      <c r="Q45" s="8"/>
      <c r="R45" s="4"/>
      <c r="S45" s="4"/>
      <c r="T45" s="4"/>
    </row>
    <row r="46" spans="1:20" ht="38.25" x14ac:dyDescent="0.25">
      <c r="A46" s="72"/>
      <c r="B46" s="13" t="s">
        <v>25</v>
      </c>
      <c r="C46" s="12"/>
      <c r="D46" s="47"/>
      <c r="E46" s="12"/>
      <c r="F46" s="12"/>
      <c r="G46" s="47"/>
      <c r="H46" s="12"/>
      <c r="I46" s="8"/>
      <c r="J46" s="12"/>
      <c r="K46" s="47"/>
      <c r="L46" s="12"/>
      <c r="M46" s="8"/>
      <c r="N46" s="12"/>
      <c r="O46" s="47"/>
      <c r="P46" s="12"/>
      <c r="Q46" s="8"/>
      <c r="R46" s="4"/>
      <c r="S46" s="4"/>
      <c r="T46" s="4"/>
    </row>
    <row r="47" spans="1:20" ht="38.25" x14ac:dyDescent="0.25">
      <c r="A47" s="72"/>
      <c r="B47" s="13" t="s">
        <v>26</v>
      </c>
      <c r="C47" s="12"/>
      <c r="D47" s="47"/>
      <c r="E47" s="12"/>
      <c r="F47" s="12"/>
      <c r="G47" s="47"/>
      <c r="H47" s="12"/>
      <c r="I47" s="8"/>
      <c r="J47" s="12"/>
      <c r="K47" s="47"/>
      <c r="L47" s="12"/>
      <c r="M47" s="8"/>
      <c r="N47" s="12"/>
      <c r="O47" s="47"/>
      <c r="P47" s="12"/>
      <c r="Q47" s="8"/>
      <c r="R47" s="4"/>
      <c r="S47" s="4"/>
      <c r="T47" s="4"/>
    </row>
    <row r="49" spans="1:17" x14ac:dyDescent="0.25">
      <c r="A49" s="74" t="s">
        <v>33</v>
      </c>
      <c r="B49" s="74"/>
      <c r="C49" s="74"/>
      <c r="D49" s="74"/>
      <c r="E49" s="74"/>
      <c r="F49" s="74"/>
      <c r="G49" s="74"/>
      <c r="H49" s="74"/>
      <c r="I49" s="74"/>
      <c r="J49" s="74"/>
      <c r="K49" s="74"/>
      <c r="L49" s="74"/>
      <c r="M49" s="74"/>
      <c r="N49" s="74"/>
      <c r="O49" s="74"/>
      <c r="P49" s="74"/>
      <c r="Q49" s="74"/>
    </row>
  </sheetData>
  <mergeCells count="15">
    <mergeCell ref="A49:Q49"/>
    <mergeCell ref="A37:A47"/>
    <mergeCell ref="R3:T3"/>
    <mergeCell ref="A12:A17"/>
    <mergeCell ref="A18:A27"/>
    <mergeCell ref="A28:A35"/>
    <mergeCell ref="A5:A7"/>
    <mergeCell ref="A8:A11"/>
    <mergeCell ref="A1:Q2"/>
    <mergeCell ref="A3:A4"/>
    <mergeCell ref="B3:B4"/>
    <mergeCell ref="C3:E3"/>
    <mergeCell ref="F3:I3"/>
    <mergeCell ref="J3:M3"/>
    <mergeCell ref="N3:Q3"/>
  </mergeCells>
  <pageMargins left="0.7" right="0.7" top="0.75" bottom="0.75" header="0.3" footer="0.3"/>
  <pageSetup paperSize="9" scale="4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workbookViewId="0">
      <pane xSplit="1" ySplit="4" topLeftCell="B11" activePane="bottomRight" state="frozen"/>
      <selection pane="topRight" activeCell="B1" sqref="B1"/>
      <selection pane="bottomLeft" activeCell="A5" sqref="A5"/>
      <selection pane="bottomRight" activeCell="R1" sqref="R1:T1048576"/>
    </sheetView>
  </sheetViews>
  <sheetFormatPr defaultRowHeight="15" x14ac:dyDescent="0.25"/>
  <cols>
    <col min="1" max="1" width="21.28515625" customWidth="1"/>
    <col min="2" max="2" width="19.140625" style="14" customWidth="1"/>
    <col min="3" max="3" width="9.140625" style="14"/>
    <col min="4" max="4" width="9.140625" style="48"/>
    <col min="5" max="6" width="9.140625" style="14"/>
    <col min="7" max="7" width="9.140625" style="48"/>
    <col min="8" max="8" width="9.140625" style="14"/>
    <col min="9" max="9" width="9.140625" style="49"/>
    <col min="10" max="10" width="9.140625" style="14"/>
    <col min="11" max="11" width="9.140625" style="48"/>
    <col min="12" max="12" width="9.140625" style="14"/>
    <col min="13" max="13" width="9.140625" style="49"/>
    <col min="14" max="14" width="9.140625" style="14"/>
    <col min="15" max="15" width="9.140625" style="48"/>
    <col min="16" max="16" width="9.140625" style="14"/>
    <col min="17" max="17" width="9.140625" style="49"/>
    <col min="18" max="18" width="62.85546875" hidden="1" customWidth="1"/>
    <col min="19" max="19" width="46.140625" hidden="1" customWidth="1"/>
    <col min="20" max="20" width="30" hidden="1" customWidth="1"/>
  </cols>
  <sheetData>
    <row r="1" spans="1:20" ht="15" customHeight="1" x14ac:dyDescent="0.25">
      <c r="A1" s="58" t="s">
        <v>128</v>
      </c>
      <c r="B1" s="58"/>
      <c r="C1" s="58"/>
      <c r="D1" s="58"/>
      <c r="E1" s="58"/>
      <c r="F1" s="58"/>
      <c r="G1" s="58"/>
      <c r="H1" s="58"/>
      <c r="I1" s="58"/>
      <c r="J1" s="58"/>
      <c r="K1" s="58"/>
      <c r="L1" s="58"/>
      <c r="M1" s="58"/>
      <c r="N1" s="58"/>
      <c r="O1" s="58"/>
      <c r="P1" s="58"/>
      <c r="Q1" s="58"/>
    </row>
    <row r="2" spans="1:20" ht="12.75" customHeight="1" x14ac:dyDescent="0.25">
      <c r="A2" s="59"/>
      <c r="B2" s="59"/>
      <c r="C2" s="59"/>
      <c r="D2" s="59"/>
      <c r="E2" s="59"/>
      <c r="F2" s="59"/>
      <c r="G2" s="59"/>
      <c r="H2" s="59"/>
      <c r="I2" s="59"/>
      <c r="J2" s="59"/>
      <c r="K2" s="59"/>
      <c r="L2" s="59"/>
      <c r="M2" s="59"/>
      <c r="N2" s="59"/>
      <c r="O2" s="59"/>
      <c r="P2" s="59"/>
      <c r="Q2" s="59"/>
    </row>
    <row r="3" spans="1:20" ht="26.25" customHeight="1" x14ac:dyDescent="0.25">
      <c r="A3" s="64" t="s">
        <v>0</v>
      </c>
      <c r="B3" s="66" t="s">
        <v>1</v>
      </c>
      <c r="C3" s="73" t="s">
        <v>2</v>
      </c>
      <c r="D3" s="73"/>
      <c r="E3" s="73"/>
      <c r="F3" s="63" t="s">
        <v>3</v>
      </c>
      <c r="G3" s="63"/>
      <c r="H3" s="63"/>
      <c r="I3" s="63"/>
      <c r="J3" s="63" t="s">
        <v>4</v>
      </c>
      <c r="K3" s="63"/>
      <c r="L3" s="63"/>
      <c r="M3" s="63"/>
      <c r="N3" s="63" t="s">
        <v>27</v>
      </c>
      <c r="O3" s="63"/>
      <c r="P3" s="63"/>
      <c r="Q3" s="63"/>
      <c r="R3" s="55" t="s">
        <v>35</v>
      </c>
      <c r="S3" s="56"/>
      <c r="T3" s="57"/>
    </row>
    <row r="4" spans="1:20" ht="15.75" customHeight="1" x14ac:dyDescent="0.25">
      <c r="A4" s="65"/>
      <c r="B4" s="67"/>
      <c r="C4" s="10">
        <v>2018</v>
      </c>
      <c r="D4" s="46">
        <v>2019</v>
      </c>
      <c r="E4" s="10">
        <v>2020</v>
      </c>
      <c r="F4" s="10">
        <v>2018</v>
      </c>
      <c r="G4" s="46">
        <v>2019</v>
      </c>
      <c r="H4" s="10">
        <v>2020</v>
      </c>
      <c r="I4" s="5" t="s">
        <v>5</v>
      </c>
      <c r="J4" s="10">
        <v>2018</v>
      </c>
      <c r="K4" s="46">
        <v>2019</v>
      </c>
      <c r="L4" s="10">
        <v>2020</v>
      </c>
      <c r="M4" s="5" t="s">
        <v>5</v>
      </c>
      <c r="N4" s="10">
        <v>2018</v>
      </c>
      <c r="O4" s="46">
        <v>2019</v>
      </c>
      <c r="P4" s="10">
        <v>2020</v>
      </c>
      <c r="Q4" s="5" t="s">
        <v>5</v>
      </c>
      <c r="R4" s="6">
        <v>2018</v>
      </c>
      <c r="S4" s="6">
        <v>2019</v>
      </c>
      <c r="T4" s="6">
        <v>2020</v>
      </c>
    </row>
    <row r="5" spans="1:20" ht="40.5" customHeight="1" x14ac:dyDescent="0.25">
      <c r="A5" s="68" t="s">
        <v>28</v>
      </c>
      <c r="B5" s="11" t="s">
        <v>6</v>
      </c>
      <c r="C5" s="12">
        <v>34</v>
      </c>
      <c r="D5" s="47">
        <v>33</v>
      </c>
      <c r="E5" s="12">
        <v>32</v>
      </c>
      <c r="F5" s="12">
        <v>58.9</v>
      </c>
      <c r="G5" s="47">
        <v>60.6</v>
      </c>
      <c r="H5" s="12">
        <v>34</v>
      </c>
      <c r="I5" s="8"/>
      <c r="J5" s="12">
        <v>85</v>
      </c>
      <c r="K5" s="47">
        <v>100</v>
      </c>
      <c r="L5" s="12">
        <v>84</v>
      </c>
      <c r="M5" s="8"/>
      <c r="N5" s="12">
        <v>3.6</v>
      </c>
      <c r="O5" s="47">
        <v>3.7</v>
      </c>
      <c r="P5" s="12">
        <v>3.3</v>
      </c>
      <c r="Q5" s="8"/>
      <c r="R5" s="7" t="s">
        <v>34</v>
      </c>
      <c r="S5" s="7" t="s">
        <v>34</v>
      </c>
      <c r="T5" s="7" t="s">
        <v>34</v>
      </c>
    </row>
    <row r="6" spans="1:20" ht="15.75" customHeight="1" x14ac:dyDescent="0.25">
      <c r="A6" s="69"/>
      <c r="B6" s="11" t="s">
        <v>7</v>
      </c>
      <c r="C6" s="12">
        <v>33</v>
      </c>
      <c r="D6" s="47">
        <v>33</v>
      </c>
      <c r="E6" s="12">
        <v>35</v>
      </c>
      <c r="F6" s="12">
        <v>78.7</v>
      </c>
      <c r="G6" s="47">
        <v>66.599999999999994</v>
      </c>
      <c r="H6" s="12">
        <v>54</v>
      </c>
      <c r="I6" s="8"/>
      <c r="J6" s="12">
        <v>94</v>
      </c>
      <c r="K6" s="47">
        <v>99.9</v>
      </c>
      <c r="L6" s="12">
        <v>100</v>
      </c>
      <c r="M6" s="8"/>
      <c r="N6" s="12">
        <v>4.3</v>
      </c>
      <c r="O6" s="47">
        <v>3.7</v>
      </c>
      <c r="P6" s="12">
        <v>3.5</v>
      </c>
      <c r="Q6" s="8"/>
      <c r="R6" s="4"/>
      <c r="S6" s="4"/>
      <c r="T6" s="4"/>
    </row>
    <row r="7" spans="1:20" ht="15.75" customHeight="1" x14ac:dyDescent="0.25">
      <c r="A7" s="69"/>
      <c r="B7" s="11" t="s">
        <v>8</v>
      </c>
      <c r="C7" s="12">
        <v>31</v>
      </c>
      <c r="D7" s="47">
        <v>31</v>
      </c>
      <c r="E7" s="12">
        <v>33</v>
      </c>
      <c r="F7" s="12">
        <v>61</v>
      </c>
      <c r="G7" s="47">
        <v>64.5</v>
      </c>
      <c r="H7" s="12">
        <v>27</v>
      </c>
      <c r="I7" s="8"/>
      <c r="J7" s="12">
        <v>97</v>
      </c>
      <c r="K7" s="47">
        <v>100</v>
      </c>
      <c r="L7" s="12">
        <v>89</v>
      </c>
      <c r="M7" s="8"/>
      <c r="N7" s="12">
        <v>3.7</v>
      </c>
      <c r="O7" s="47">
        <v>3.7</v>
      </c>
      <c r="P7" s="12">
        <v>3.3</v>
      </c>
      <c r="Q7" s="8"/>
      <c r="R7" s="4"/>
      <c r="S7" s="4"/>
      <c r="T7" s="4"/>
    </row>
    <row r="8" spans="1:20" ht="15.75" customHeight="1" x14ac:dyDescent="0.25">
      <c r="A8" s="68" t="s">
        <v>29</v>
      </c>
      <c r="B8" s="11" t="s">
        <v>6</v>
      </c>
      <c r="C8" s="12">
        <v>18</v>
      </c>
      <c r="D8" s="47">
        <v>35</v>
      </c>
      <c r="E8" s="12">
        <v>30</v>
      </c>
      <c r="F8" s="12">
        <v>11</v>
      </c>
      <c r="G8" s="47">
        <v>45.7</v>
      </c>
      <c r="H8" s="12">
        <v>50</v>
      </c>
      <c r="I8" s="8"/>
      <c r="J8" s="12">
        <v>66.7</v>
      </c>
      <c r="K8" s="47">
        <v>80</v>
      </c>
      <c r="L8" s="12">
        <v>80</v>
      </c>
      <c r="M8" s="8"/>
      <c r="N8" s="12">
        <v>2.8</v>
      </c>
      <c r="O8" s="47">
        <v>3.3</v>
      </c>
      <c r="P8" s="12">
        <v>3.3</v>
      </c>
      <c r="Q8" s="8"/>
      <c r="R8" s="4"/>
      <c r="S8" s="4"/>
      <c r="T8" s="4"/>
    </row>
    <row r="9" spans="1:20" ht="15.75" customHeight="1" x14ac:dyDescent="0.25">
      <c r="A9" s="69"/>
      <c r="B9" s="11" t="s">
        <v>7</v>
      </c>
      <c r="C9" s="12">
        <v>18</v>
      </c>
      <c r="D9" s="47">
        <v>35</v>
      </c>
      <c r="E9" s="12">
        <v>30</v>
      </c>
      <c r="F9" s="12">
        <v>27.8</v>
      </c>
      <c r="G9" s="47">
        <v>25.7</v>
      </c>
      <c r="H9" s="12">
        <v>27</v>
      </c>
      <c r="I9" s="8"/>
      <c r="J9" s="12">
        <v>72</v>
      </c>
      <c r="K9" s="47">
        <v>74</v>
      </c>
      <c r="L9" s="12">
        <v>97</v>
      </c>
      <c r="M9" s="8"/>
      <c r="N9" s="12">
        <v>3</v>
      </c>
      <c r="O9" s="47">
        <v>3.2</v>
      </c>
      <c r="P9" s="12">
        <v>3.3</v>
      </c>
      <c r="Q9" s="8"/>
      <c r="R9" s="4"/>
      <c r="S9" s="4"/>
      <c r="T9" s="4"/>
    </row>
    <row r="10" spans="1:20" ht="15.75" customHeight="1" x14ac:dyDescent="0.25">
      <c r="A10" s="69"/>
      <c r="B10" s="11" t="s">
        <v>9</v>
      </c>
      <c r="C10" s="12">
        <v>19</v>
      </c>
      <c r="D10" s="47">
        <v>35</v>
      </c>
      <c r="E10" s="12">
        <v>28</v>
      </c>
      <c r="F10" s="12">
        <v>47</v>
      </c>
      <c r="G10" s="47">
        <v>45.8</v>
      </c>
      <c r="H10" s="12">
        <v>43</v>
      </c>
      <c r="I10" s="8"/>
      <c r="J10" s="12">
        <v>89</v>
      </c>
      <c r="K10" s="47">
        <v>94</v>
      </c>
      <c r="L10" s="12">
        <v>96</v>
      </c>
      <c r="M10" s="8"/>
      <c r="N10" s="12">
        <v>3.5</v>
      </c>
      <c r="O10" s="47">
        <v>3.4</v>
      </c>
      <c r="P10" s="12">
        <v>3.4</v>
      </c>
      <c r="Q10" s="8"/>
      <c r="R10" s="4"/>
      <c r="S10" s="4"/>
      <c r="T10" s="4"/>
    </row>
    <row r="11" spans="1:20" ht="15.75" customHeight="1" x14ac:dyDescent="0.25">
      <c r="A11" s="69"/>
      <c r="B11" s="11" t="s">
        <v>10</v>
      </c>
      <c r="C11" s="12">
        <v>19</v>
      </c>
      <c r="D11" s="47">
        <v>35</v>
      </c>
      <c r="E11" s="12">
        <v>30</v>
      </c>
      <c r="F11" s="12">
        <v>36.9</v>
      </c>
      <c r="G11" s="47">
        <v>14</v>
      </c>
      <c r="H11" s="12">
        <v>50</v>
      </c>
      <c r="I11" s="8"/>
      <c r="J11" s="12">
        <v>100</v>
      </c>
      <c r="K11" s="47">
        <v>65</v>
      </c>
      <c r="L11" s="12">
        <v>80</v>
      </c>
      <c r="M11" s="8"/>
      <c r="N11" s="12">
        <v>3.4</v>
      </c>
      <c r="O11" s="47">
        <v>2.8</v>
      </c>
      <c r="P11" s="12">
        <v>3.3</v>
      </c>
      <c r="Q11" s="8"/>
      <c r="R11" s="4"/>
      <c r="S11" s="4"/>
      <c r="T11" s="4"/>
    </row>
    <row r="12" spans="1:20" ht="15.75" customHeight="1" x14ac:dyDescent="0.25">
      <c r="A12" s="68" t="s">
        <v>30</v>
      </c>
      <c r="B12" s="11" t="s">
        <v>6</v>
      </c>
      <c r="C12" s="12">
        <v>19</v>
      </c>
      <c r="D12" s="47">
        <v>18</v>
      </c>
      <c r="E12" s="12">
        <v>32</v>
      </c>
      <c r="F12" s="12">
        <v>21</v>
      </c>
      <c r="G12" s="47">
        <v>44</v>
      </c>
      <c r="H12" s="12">
        <v>34</v>
      </c>
      <c r="I12" s="8"/>
      <c r="J12" s="12">
        <v>36.9</v>
      </c>
      <c r="K12" s="47">
        <v>72</v>
      </c>
      <c r="L12" s="12">
        <v>81</v>
      </c>
      <c r="M12" s="8"/>
      <c r="N12" s="12">
        <v>2.6</v>
      </c>
      <c r="O12" s="47">
        <v>32</v>
      </c>
      <c r="P12" s="12">
        <v>3.2</v>
      </c>
      <c r="Q12" s="8"/>
      <c r="R12" s="4"/>
      <c r="S12" s="4"/>
      <c r="T12" s="4"/>
    </row>
    <row r="13" spans="1:20" ht="15.75" customHeight="1" x14ac:dyDescent="0.25">
      <c r="A13" s="69"/>
      <c r="B13" s="11" t="s">
        <v>7</v>
      </c>
      <c r="C13" s="12">
        <v>9</v>
      </c>
      <c r="D13" s="47">
        <v>18</v>
      </c>
      <c r="E13" s="12">
        <v>33</v>
      </c>
      <c r="F13" s="12">
        <v>21</v>
      </c>
      <c r="G13" s="47">
        <v>16.7</v>
      </c>
      <c r="H13" s="12">
        <v>6</v>
      </c>
      <c r="I13" s="8"/>
      <c r="J13" s="12">
        <v>95</v>
      </c>
      <c r="K13" s="47">
        <v>77.8</v>
      </c>
      <c r="L13" s="12">
        <v>76</v>
      </c>
      <c r="M13" s="8"/>
      <c r="N13" s="12">
        <v>3.2</v>
      </c>
      <c r="O13" s="47">
        <v>2.9</v>
      </c>
      <c r="P13" s="12">
        <v>2.8</v>
      </c>
      <c r="Q13" s="8"/>
      <c r="R13" s="4"/>
      <c r="S13" s="4"/>
      <c r="T13" s="4"/>
    </row>
    <row r="14" spans="1:20" ht="15.75" customHeight="1" x14ac:dyDescent="0.25">
      <c r="A14" s="69"/>
      <c r="B14" s="11" t="s">
        <v>10</v>
      </c>
      <c r="C14" s="12">
        <v>17</v>
      </c>
      <c r="D14" s="47">
        <v>17</v>
      </c>
      <c r="E14" s="12">
        <v>32</v>
      </c>
      <c r="F14" s="12">
        <v>17.600000000000001</v>
      </c>
      <c r="G14" s="47">
        <v>41.2</v>
      </c>
      <c r="H14" s="12">
        <v>13</v>
      </c>
      <c r="I14" s="8"/>
      <c r="J14" s="12">
        <v>82</v>
      </c>
      <c r="K14" s="47">
        <v>88</v>
      </c>
      <c r="L14" s="12">
        <v>66</v>
      </c>
      <c r="M14" s="8"/>
      <c r="N14" s="12">
        <v>3</v>
      </c>
      <c r="O14" s="47">
        <v>3.3</v>
      </c>
      <c r="P14" s="12">
        <v>2.8</v>
      </c>
      <c r="Q14" s="8"/>
      <c r="R14" s="4"/>
      <c r="S14" s="4"/>
      <c r="T14" s="4"/>
    </row>
    <row r="15" spans="1:20" ht="15.75" customHeight="1" x14ac:dyDescent="0.25">
      <c r="A15" s="69"/>
      <c r="B15" s="11" t="s">
        <v>11</v>
      </c>
      <c r="C15" s="12">
        <v>19</v>
      </c>
      <c r="D15" s="47">
        <v>17</v>
      </c>
      <c r="E15" s="12">
        <v>34</v>
      </c>
      <c r="F15" s="12">
        <v>47</v>
      </c>
      <c r="G15" s="47">
        <v>52.9</v>
      </c>
      <c r="H15" s="12">
        <v>50</v>
      </c>
      <c r="I15" s="8"/>
      <c r="J15" s="12">
        <v>100</v>
      </c>
      <c r="K15" s="47">
        <v>94</v>
      </c>
      <c r="L15" s="12">
        <v>100</v>
      </c>
      <c r="M15" s="8"/>
      <c r="N15" s="12">
        <v>3.5</v>
      </c>
      <c r="O15" s="47">
        <v>3.5</v>
      </c>
      <c r="P15" s="12">
        <v>3.5</v>
      </c>
      <c r="Q15" s="8"/>
      <c r="R15" s="4"/>
      <c r="S15" s="4"/>
      <c r="T15" s="4"/>
    </row>
    <row r="16" spans="1:20" ht="15.75" customHeight="1" x14ac:dyDescent="0.25">
      <c r="A16" s="69"/>
      <c r="B16" s="11" t="s">
        <v>12</v>
      </c>
      <c r="C16" s="12">
        <v>20</v>
      </c>
      <c r="D16" s="47">
        <v>17</v>
      </c>
      <c r="E16" s="12">
        <v>16</v>
      </c>
      <c r="F16" s="12">
        <v>35</v>
      </c>
      <c r="G16" s="47">
        <v>52.9</v>
      </c>
      <c r="H16" s="12">
        <v>44</v>
      </c>
      <c r="I16" s="8"/>
      <c r="J16" s="12">
        <v>70</v>
      </c>
      <c r="K16" s="47">
        <v>88.2</v>
      </c>
      <c r="L16" s="12">
        <v>69</v>
      </c>
      <c r="M16" s="8"/>
      <c r="N16" s="12">
        <v>3.1</v>
      </c>
      <c r="O16" s="47">
        <v>3.4</v>
      </c>
      <c r="P16" s="12">
        <v>3.3</v>
      </c>
      <c r="Q16" s="8"/>
      <c r="R16" s="4"/>
      <c r="S16" s="4"/>
      <c r="T16" s="4"/>
    </row>
    <row r="17" spans="1:20" ht="15.75" customHeight="1" x14ac:dyDescent="0.25">
      <c r="A17" s="75"/>
      <c r="B17" s="11" t="s">
        <v>9</v>
      </c>
      <c r="C17" s="12">
        <v>19</v>
      </c>
      <c r="D17" s="47">
        <v>18</v>
      </c>
      <c r="E17" s="12">
        <v>17</v>
      </c>
      <c r="F17" s="14">
        <v>10.5</v>
      </c>
      <c r="G17" s="47">
        <v>50</v>
      </c>
      <c r="H17" s="12">
        <v>53</v>
      </c>
      <c r="I17" s="8"/>
      <c r="J17" s="12">
        <v>84.2</v>
      </c>
      <c r="K17" s="47">
        <v>94</v>
      </c>
      <c r="L17" s="12">
        <v>94</v>
      </c>
      <c r="M17" s="8"/>
      <c r="N17" s="12">
        <v>2.9</v>
      </c>
      <c r="O17" s="47">
        <v>3.5</v>
      </c>
      <c r="P17" s="12">
        <v>3.5</v>
      </c>
      <c r="Q17" s="8"/>
      <c r="R17" s="4"/>
      <c r="S17" s="4"/>
      <c r="T17" s="4"/>
    </row>
    <row r="18" spans="1:20" ht="15.75" customHeight="1" x14ac:dyDescent="0.25">
      <c r="A18" s="60" t="s">
        <v>31</v>
      </c>
      <c r="B18" s="11" t="s">
        <v>6</v>
      </c>
      <c r="C18" s="12"/>
      <c r="D18" s="47">
        <v>20</v>
      </c>
      <c r="E18" s="12">
        <v>19</v>
      </c>
      <c r="F18" s="12"/>
      <c r="G18" s="47">
        <v>50</v>
      </c>
      <c r="H18" s="12">
        <v>29</v>
      </c>
      <c r="I18" s="8"/>
      <c r="J18" s="12"/>
      <c r="K18" s="47">
        <v>85</v>
      </c>
      <c r="L18" s="12">
        <v>82</v>
      </c>
      <c r="M18" s="8"/>
      <c r="N18" s="12"/>
      <c r="O18" s="47">
        <v>3.5</v>
      </c>
      <c r="P18" s="12">
        <v>3.1</v>
      </c>
      <c r="Q18" s="8"/>
      <c r="R18" s="4"/>
      <c r="S18" s="4"/>
      <c r="T18" s="4"/>
    </row>
    <row r="19" spans="1:20" ht="15.75" customHeight="1" x14ac:dyDescent="0.25">
      <c r="A19" s="61"/>
      <c r="B19" s="11" t="s">
        <v>7</v>
      </c>
      <c r="C19" s="12"/>
      <c r="D19" s="47">
        <v>21</v>
      </c>
      <c r="E19" s="12">
        <v>19</v>
      </c>
      <c r="F19" s="12"/>
      <c r="G19" s="47">
        <v>23.8</v>
      </c>
      <c r="H19" s="12">
        <v>17</v>
      </c>
      <c r="I19" s="8"/>
      <c r="J19" s="12"/>
      <c r="K19" s="47">
        <v>90.5</v>
      </c>
      <c r="L19" s="12">
        <v>83</v>
      </c>
      <c r="M19" s="8"/>
      <c r="N19" s="12"/>
      <c r="O19" s="47">
        <v>3.6</v>
      </c>
      <c r="P19" s="12">
        <v>3</v>
      </c>
      <c r="Q19" s="8"/>
      <c r="R19" s="4"/>
      <c r="S19" s="4"/>
      <c r="T19" s="4"/>
    </row>
    <row r="20" spans="1:20" ht="15.75" customHeight="1" x14ac:dyDescent="0.25">
      <c r="A20" s="61"/>
      <c r="B20" s="13" t="s">
        <v>13</v>
      </c>
      <c r="C20" s="12"/>
      <c r="D20" s="47">
        <v>20</v>
      </c>
      <c r="E20" s="12">
        <v>18</v>
      </c>
      <c r="F20" s="12"/>
      <c r="G20" s="47">
        <v>20</v>
      </c>
      <c r="H20" s="12">
        <v>22</v>
      </c>
      <c r="I20" s="8"/>
      <c r="J20" s="12"/>
      <c r="K20" s="47">
        <v>95</v>
      </c>
      <c r="L20" s="12">
        <v>94</v>
      </c>
      <c r="M20" s="8"/>
      <c r="N20" s="12"/>
      <c r="O20" s="47">
        <v>3.2</v>
      </c>
      <c r="P20" s="12">
        <v>3.2</v>
      </c>
      <c r="Q20" s="8"/>
      <c r="R20" s="4"/>
      <c r="S20" s="4"/>
      <c r="T20" s="4"/>
    </row>
    <row r="21" spans="1:20" ht="15.75" customHeight="1" x14ac:dyDescent="0.25">
      <c r="A21" s="61"/>
      <c r="B21" s="13" t="s">
        <v>11</v>
      </c>
      <c r="C21" s="12"/>
      <c r="D21" s="47">
        <v>20</v>
      </c>
      <c r="E21" s="12">
        <v>34</v>
      </c>
      <c r="F21" s="12"/>
      <c r="G21" s="47">
        <v>30</v>
      </c>
      <c r="H21" s="12">
        <v>50</v>
      </c>
      <c r="I21" s="8"/>
      <c r="J21" s="12"/>
      <c r="K21" s="47">
        <v>95</v>
      </c>
      <c r="L21" s="12">
        <v>100</v>
      </c>
      <c r="M21" s="8"/>
      <c r="N21" s="12"/>
      <c r="O21" s="47">
        <v>3.3</v>
      </c>
      <c r="P21" s="12">
        <v>3.4</v>
      </c>
      <c r="Q21" s="8"/>
      <c r="R21" s="4"/>
      <c r="S21" s="4"/>
      <c r="T21" s="4"/>
    </row>
    <row r="22" spans="1:20" ht="15.75" customHeight="1" x14ac:dyDescent="0.25">
      <c r="A22" s="61"/>
      <c r="B22" s="13" t="s">
        <v>10</v>
      </c>
      <c r="C22" s="12"/>
      <c r="D22" s="47">
        <v>20</v>
      </c>
      <c r="E22" s="12">
        <v>5</v>
      </c>
      <c r="F22" s="12"/>
      <c r="G22" s="47">
        <v>20</v>
      </c>
      <c r="H22" s="12">
        <v>44</v>
      </c>
      <c r="I22" s="8"/>
      <c r="J22" s="12"/>
      <c r="K22" s="47">
        <v>55</v>
      </c>
      <c r="L22" s="12">
        <v>69</v>
      </c>
      <c r="M22" s="8"/>
      <c r="N22" s="12"/>
      <c r="O22" s="47">
        <v>2.8</v>
      </c>
      <c r="P22" s="12">
        <v>3.1</v>
      </c>
      <c r="Q22" s="8"/>
      <c r="R22" s="4"/>
      <c r="S22" s="4"/>
      <c r="T22" s="4"/>
    </row>
    <row r="23" spans="1:20" ht="15.75" customHeight="1" x14ac:dyDescent="0.25">
      <c r="A23" s="61"/>
      <c r="B23" s="13" t="s">
        <v>9</v>
      </c>
      <c r="C23" s="12"/>
      <c r="D23" s="47">
        <v>21</v>
      </c>
      <c r="E23" s="12">
        <v>17</v>
      </c>
      <c r="F23" s="12"/>
      <c r="G23" s="47">
        <v>47.6</v>
      </c>
      <c r="H23" s="12">
        <v>6</v>
      </c>
      <c r="I23" s="8"/>
      <c r="J23" s="12"/>
      <c r="K23" s="47">
        <v>100</v>
      </c>
      <c r="L23" s="12">
        <v>94</v>
      </c>
      <c r="M23" s="8"/>
      <c r="N23" s="12"/>
      <c r="O23" s="47">
        <v>3.5</v>
      </c>
      <c r="P23" s="12">
        <v>3</v>
      </c>
      <c r="Q23" s="8"/>
      <c r="R23" s="4"/>
      <c r="S23" s="4"/>
      <c r="T23" s="4"/>
    </row>
    <row r="24" spans="1:20" ht="15.75" customHeight="1" x14ac:dyDescent="0.25">
      <c r="A24" s="61"/>
      <c r="B24" s="11" t="s">
        <v>12</v>
      </c>
      <c r="C24" s="12"/>
      <c r="D24" s="47">
        <v>21</v>
      </c>
      <c r="E24" s="12">
        <v>16</v>
      </c>
      <c r="F24" s="12"/>
      <c r="G24" s="47">
        <v>38</v>
      </c>
      <c r="H24" s="12">
        <v>25</v>
      </c>
      <c r="I24" s="8"/>
      <c r="J24" s="12"/>
      <c r="K24" s="47">
        <v>90.5</v>
      </c>
      <c r="L24" s="12">
        <v>69</v>
      </c>
      <c r="M24" s="8"/>
      <c r="N24" s="12"/>
      <c r="O24" s="47">
        <v>3.3</v>
      </c>
      <c r="P24" s="12">
        <v>2.9</v>
      </c>
      <c r="Q24" s="8"/>
      <c r="R24" s="4"/>
      <c r="S24" s="4"/>
      <c r="T24" s="4"/>
    </row>
    <row r="25" spans="1:20" ht="15.75" customHeight="1" x14ac:dyDescent="0.25">
      <c r="A25" s="61"/>
      <c r="B25" s="13" t="s">
        <v>14</v>
      </c>
      <c r="C25" s="12"/>
      <c r="D25" s="47">
        <v>21</v>
      </c>
      <c r="E25" s="12">
        <v>7</v>
      </c>
      <c r="F25" s="12"/>
      <c r="G25" s="47">
        <v>23.8</v>
      </c>
      <c r="H25" s="12">
        <v>6</v>
      </c>
      <c r="I25" s="8"/>
      <c r="J25" s="12"/>
      <c r="K25" s="47">
        <v>85.7</v>
      </c>
      <c r="L25" s="12">
        <v>58.8</v>
      </c>
      <c r="M25" s="8"/>
      <c r="N25" s="12"/>
      <c r="O25" s="47">
        <v>3.1</v>
      </c>
      <c r="P25" s="12">
        <v>2.6</v>
      </c>
      <c r="Q25" s="8"/>
      <c r="R25" s="4"/>
      <c r="S25" s="4"/>
      <c r="T25" s="4"/>
    </row>
    <row r="26" spans="1:20" ht="15.75" customHeight="1" x14ac:dyDescent="0.25">
      <c r="A26" s="61"/>
      <c r="B26" s="13" t="s">
        <v>15</v>
      </c>
      <c r="C26" s="12"/>
      <c r="D26" s="47"/>
      <c r="E26" s="12"/>
      <c r="F26" s="12"/>
      <c r="G26" s="47"/>
      <c r="H26" s="12"/>
      <c r="I26" s="8"/>
      <c r="J26" s="12"/>
      <c r="K26" s="47"/>
      <c r="L26" s="12"/>
      <c r="M26" s="8"/>
      <c r="N26" s="12"/>
      <c r="O26" s="47"/>
      <c r="P26" s="12"/>
      <c r="Q26" s="8"/>
      <c r="R26" s="4"/>
      <c r="S26" s="4"/>
      <c r="T26" s="4"/>
    </row>
    <row r="27" spans="1:20" ht="15.75" customHeight="1" x14ac:dyDescent="0.25">
      <c r="A27" s="62"/>
      <c r="B27" s="13" t="s">
        <v>16</v>
      </c>
      <c r="C27" s="12"/>
      <c r="D27" s="47"/>
      <c r="E27" s="12"/>
      <c r="F27" s="12"/>
      <c r="G27" s="47"/>
      <c r="H27" s="12"/>
      <c r="I27" s="8"/>
      <c r="J27" s="12"/>
      <c r="K27" s="47"/>
      <c r="L27" s="12"/>
      <c r="M27" s="8"/>
      <c r="N27" s="12"/>
      <c r="O27" s="47"/>
      <c r="P27" s="12"/>
      <c r="Q27" s="8"/>
      <c r="R27" s="4"/>
      <c r="S27" s="4"/>
      <c r="T27" s="4"/>
    </row>
    <row r="28" spans="1:20" ht="15.75" customHeight="1" x14ac:dyDescent="0.25">
      <c r="A28" s="60" t="s">
        <v>32</v>
      </c>
      <c r="B28" s="11" t="s">
        <v>6</v>
      </c>
      <c r="C28" s="12"/>
      <c r="D28" s="47"/>
      <c r="E28" s="12">
        <v>18</v>
      </c>
      <c r="F28" s="12"/>
      <c r="G28" s="47"/>
      <c r="H28" s="12">
        <v>33</v>
      </c>
      <c r="I28" s="8"/>
      <c r="J28" s="12"/>
      <c r="K28" s="47"/>
      <c r="L28" s="12">
        <v>88</v>
      </c>
      <c r="M28" s="8"/>
      <c r="N28" s="12"/>
      <c r="O28" s="47"/>
      <c r="P28" s="12">
        <v>3.2</v>
      </c>
      <c r="Q28" s="8"/>
      <c r="R28" s="4"/>
      <c r="S28" s="4"/>
      <c r="T28" s="4"/>
    </row>
    <row r="29" spans="1:20" ht="15.75" customHeight="1" x14ac:dyDescent="0.25">
      <c r="A29" s="61"/>
      <c r="B29" s="11" t="s">
        <v>7</v>
      </c>
      <c r="C29" s="12"/>
      <c r="D29" s="47"/>
      <c r="E29" s="12">
        <v>18</v>
      </c>
      <c r="F29" s="12"/>
      <c r="G29" s="47"/>
      <c r="H29" s="12">
        <v>11</v>
      </c>
      <c r="I29" s="8"/>
      <c r="J29" s="12"/>
      <c r="K29" s="47"/>
      <c r="L29" s="12">
        <v>77</v>
      </c>
      <c r="M29" s="8"/>
      <c r="N29" s="12"/>
      <c r="O29" s="47"/>
      <c r="P29" s="12">
        <v>2.9</v>
      </c>
      <c r="Q29" s="8"/>
      <c r="R29" s="4"/>
      <c r="S29" s="4"/>
      <c r="T29" s="4"/>
    </row>
    <row r="30" spans="1:20" ht="15.75" customHeight="1" x14ac:dyDescent="0.25">
      <c r="A30" s="61"/>
      <c r="B30" s="13" t="s">
        <v>9</v>
      </c>
      <c r="C30" s="12"/>
      <c r="D30" s="47"/>
      <c r="E30" s="12">
        <v>17</v>
      </c>
      <c r="F30" s="12"/>
      <c r="G30" s="47"/>
      <c r="H30" s="12">
        <v>41</v>
      </c>
      <c r="I30" s="8"/>
      <c r="J30" s="12"/>
      <c r="K30" s="47"/>
      <c r="L30" s="12">
        <v>100</v>
      </c>
      <c r="M30" s="8"/>
      <c r="N30" s="12"/>
      <c r="O30" s="47"/>
      <c r="P30" s="12">
        <v>3.6</v>
      </c>
      <c r="Q30" s="8"/>
      <c r="R30" s="4"/>
      <c r="S30" s="4"/>
      <c r="T30" s="4"/>
    </row>
    <row r="31" spans="1:20" ht="15.75" customHeight="1" x14ac:dyDescent="0.25">
      <c r="A31" s="61"/>
      <c r="B31" s="13" t="s">
        <v>10</v>
      </c>
      <c r="C31" s="12"/>
      <c r="D31" s="47"/>
      <c r="E31" s="12">
        <v>17</v>
      </c>
      <c r="F31" s="12"/>
      <c r="G31" s="47"/>
      <c r="H31" s="12">
        <v>29</v>
      </c>
      <c r="I31" s="8"/>
      <c r="J31" s="12"/>
      <c r="K31" s="47"/>
      <c r="L31" s="12">
        <v>70</v>
      </c>
      <c r="M31" s="8"/>
      <c r="N31" s="12"/>
      <c r="O31" s="47"/>
      <c r="P31" s="12">
        <v>3</v>
      </c>
      <c r="Q31" s="8"/>
      <c r="R31" s="4"/>
      <c r="S31" s="4"/>
      <c r="T31" s="4"/>
    </row>
    <row r="32" spans="1:20" ht="15.75" customHeight="1" x14ac:dyDescent="0.25">
      <c r="A32" s="61"/>
      <c r="B32" s="11" t="s">
        <v>12</v>
      </c>
      <c r="C32" s="12"/>
      <c r="D32" s="47"/>
      <c r="E32" s="12">
        <v>18</v>
      </c>
      <c r="F32" s="12"/>
      <c r="G32" s="47"/>
      <c r="H32" s="12">
        <v>11</v>
      </c>
      <c r="I32" s="8"/>
      <c r="J32" s="12"/>
      <c r="K32" s="47"/>
      <c r="L32" s="12">
        <v>72</v>
      </c>
      <c r="M32" s="8"/>
      <c r="N32" s="12"/>
      <c r="O32" s="47"/>
      <c r="P32" s="12">
        <v>2.8</v>
      </c>
      <c r="Q32" s="8"/>
      <c r="R32" s="4"/>
      <c r="S32" s="4"/>
      <c r="T32" s="4"/>
    </row>
    <row r="33" spans="1:20" ht="15.75" customHeight="1" x14ac:dyDescent="0.25">
      <c r="A33" s="61"/>
      <c r="B33" s="13" t="s">
        <v>11</v>
      </c>
      <c r="C33" s="12"/>
      <c r="D33" s="47"/>
      <c r="E33" s="12">
        <v>17</v>
      </c>
      <c r="F33" s="12"/>
      <c r="G33" s="47"/>
      <c r="H33" s="12">
        <v>29</v>
      </c>
      <c r="I33" s="8"/>
      <c r="J33" s="12"/>
      <c r="K33" s="47"/>
      <c r="L33" s="12">
        <v>70</v>
      </c>
      <c r="M33" s="8"/>
      <c r="N33" s="12"/>
      <c r="O33" s="47"/>
      <c r="P33" s="12">
        <v>3.4</v>
      </c>
      <c r="Q33" s="8"/>
      <c r="R33" s="4"/>
      <c r="S33" s="4"/>
      <c r="T33" s="4"/>
    </row>
    <row r="34" spans="1:20" ht="15.75" customHeight="1" x14ac:dyDescent="0.25">
      <c r="A34" s="61"/>
      <c r="B34" s="13" t="s">
        <v>13</v>
      </c>
      <c r="C34" s="12"/>
      <c r="D34" s="47"/>
      <c r="E34" s="12">
        <v>17</v>
      </c>
      <c r="F34" s="12"/>
      <c r="G34" s="47"/>
      <c r="H34" s="12">
        <v>23</v>
      </c>
      <c r="I34" s="8"/>
      <c r="J34" s="12"/>
      <c r="K34" s="47"/>
      <c r="L34" s="12">
        <v>94</v>
      </c>
      <c r="M34" s="8"/>
      <c r="N34" s="12"/>
      <c r="O34" s="47"/>
      <c r="P34" s="12">
        <v>3.2</v>
      </c>
      <c r="Q34" s="8"/>
      <c r="R34" s="4"/>
      <c r="S34" s="4"/>
      <c r="T34" s="4"/>
    </row>
    <row r="35" spans="1:20" ht="15.75" customHeight="1" x14ac:dyDescent="0.25">
      <c r="A35" s="62"/>
      <c r="B35" s="11" t="s">
        <v>17</v>
      </c>
      <c r="C35" s="12"/>
      <c r="D35" s="47"/>
      <c r="E35" s="12">
        <v>18</v>
      </c>
      <c r="F35" s="12"/>
      <c r="G35" s="47"/>
      <c r="H35" s="12">
        <v>27</v>
      </c>
      <c r="I35" s="8"/>
      <c r="J35" s="12"/>
      <c r="K35" s="47"/>
      <c r="L35" s="12">
        <v>72</v>
      </c>
      <c r="M35" s="8"/>
      <c r="N35" s="12"/>
      <c r="O35" s="47"/>
      <c r="P35" s="12">
        <v>3</v>
      </c>
      <c r="Q35" s="8"/>
      <c r="R35" s="4"/>
      <c r="S35" s="4"/>
      <c r="T35" s="4"/>
    </row>
    <row r="36" spans="1:20" ht="15.75" customHeight="1" x14ac:dyDescent="0.25">
      <c r="A36" s="3">
        <v>10</v>
      </c>
      <c r="B36" s="13" t="s">
        <v>18</v>
      </c>
      <c r="C36" s="12"/>
      <c r="D36" s="47"/>
      <c r="E36" s="12"/>
      <c r="F36" s="12"/>
      <c r="G36" s="47"/>
      <c r="H36" s="12"/>
      <c r="I36" s="8"/>
      <c r="J36" s="12"/>
      <c r="K36" s="47"/>
      <c r="L36" s="12"/>
      <c r="M36" s="8"/>
      <c r="N36" s="12"/>
      <c r="O36" s="47"/>
      <c r="P36" s="12"/>
      <c r="Q36" s="8"/>
      <c r="R36" s="4"/>
      <c r="S36" s="4"/>
      <c r="T36" s="4"/>
    </row>
    <row r="37" spans="1:20" ht="15.75" customHeight="1" x14ac:dyDescent="0.25">
      <c r="A37" s="72">
        <v>11</v>
      </c>
      <c r="B37" s="13" t="s">
        <v>19</v>
      </c>
      <c r="C37" s="12">
        <v>3</v>
      </c>
      <c r="D37" s="47">
        <v>8</v>
      </c>
      <c r="E37" s="12"/>
      <c r="F37" s="12">
        <v>33.299999999999997</v>
      </c>
      <c r="G37" s="47">
        <v>37.5</v>
      </c>
      <c r="H37" s="12"/>
      <c r="I37" s="8"/>
      <c r="J37" s="12">
        <v>100</v>
      </c>
      <c r="K37" s="47">
        <v>100</v>
      </c>
      <c r="L37" s="12"/>
      <c r="M37" s="8"/>
      <c r="N37" s="12">
        <v>3.7</v>
      </c>
      <c r="O37" s="47">
        <v>3.4</v>
      </c>
      <c r="P37" s="12"/>
      <c r="Q37" s="8"/>
      <c r="R37" s="4"/>
      <c r="S37" s="4"/>
      <c r="T37" s="4"/>
    </row>
    <row r="38" spans="1:20" ht="15.75" customHeight="1" x14ac:dyDescent="0.25">
      <c r="A38" s="72"/>
      <c r="B38" s="13" t="s">
        <v>20</v>
      </c>
      <c r="C38" s="12">
        <v>5</v>
      </c>
      <c r="D38" s="47">
        <v>6</v>
      </c>
      <c r="E38" s="12"/>
      <c r="F38" s="12">
        <v>80</v>
      </c>
      <c r="G38" s="47">
        <v>83</v>
      </c>
      <c r="H38" s="12"/>
      <c r="I38" s="8"/>
      <c r="J38" s="12">
        <v>100</v>
      </c>
      <c r="K38" s="47">
        <v>100</v>
      </c>
      <c r="L38" s="12"/>
      <c r="M38" s="8"/>
      <c r="N38" s="12">
        <v>4</v>
      </c>
      <c r="O38" s="47">
        <v>4</v>
      </c>
      <c r="P38" s="12"/>
      <c r="Q38" s="8"/>
      <c r="R38" s="4"/>
      <c r="S38" s="4"/>
      <c r="T38" s="4"/>
    </row>
    <row r="39" spans="1:20" ht="15.75" customHeight="1" x14ac:dyDescent="0.25">
      <c r="A39" s="72"/>
      <c r="B39" s="13" t="s">
        <v>17</v>
      </c>
      <c r="C39" s="12">
        <v>5</v>
      </c>
      <c r="D39" s="47">
        <v>3</v>
      </c>
      <c r="E39" s="12"/>
      <c r="F39" s="12">
        <v>20</v>
      </c>
      <c r="G39" s="47">
        <v>0</v>
      </c>
      <c r="H39" s="12"/>
      <c r="I39" s="8"/>
      <c r="J39" s="12">
        <v>40</v>
      </c>
      <c r="K39" s="47">
        <v>66.7</v>
      </c>
      <c r="L39" s="12"/>
      <c r="M39" s="8"/>
      <c r="N39" s="12">
        <v>2.6</v>
      </c>
      <c r="O39" s="47">
        <v>2.7</v>
      </c>
      <c r="P39" s="12"/>
      <c r="Q39" s="8"/>
      <c r="R39" s="4"/>
      <c r="S39" s="4"/>
      <c r="T39" s="4"/>
    </row>
    <row r="40" spans="1:20" ht="15.75" customHeight="1" x14ac:dyDescent="0.25">
      <c r="A40" s="72"/>
      <c r="B40" s="13" t="s">
        <v>13</v>
      </c>
      <c r="C40" s="12">
        <v>4</v>
      </c>
      <c r="D40" s="47">
        <v>5</v>
      </c>
      <c r="E40" s="12"/>
      <c r="F40" s="12">
        <v>25</v>
      </c>
      <c r="G40" s="47">
        <v>40</v>
      </c>
      <c r="H40" s="12"/>
      <c r="I40" s="8"/>
      <c r="J40" s="12">
        <v>100</v>
      </c>
      <c r="K40" s="47">
        <v>100</v>
      </c>
      <c r="L40" s="12"/>
      <c r="M40" s="8"/>
      <c r="N40" s="12">
        <v>3.3</v>
      </c>
      <c r="O40" s="47">
        <v>3.4</v>
      </c>
      <c r="P40" s="12"/>
      <c r="Q40" s="8"/>
      <c r="R40" s="4"/>
      <c r="S40" s="4"/>
      <c r="T40" s="4"/>
    </row>
    <row r="41" spans="1:20" ht="15.75" customHeight="1" x14ac:dyDescent="0.25">
      <c r="A41" s="72"/>
      <c r="B41" s="13" t="s">
        <v>10</v>
      </c>
      <c r="C41" s="12">
        <v>3</v>
      </c>
      <c r="D41" s="47"/>
      <c r="E41" s="12"/>
      <c r="F41" s="12">
        <v>33.299999999999997</v>
      </c>
      <c r="G41" s="47"/>
      <c r="H41" s="12"/>
      <c r="I41" s="8"/>
      <c r="J41" s="12">
        <v>67</v>
      </c>
      <c r="K41" s="47"/>
      <c r="L41" s="12"/>
      <c r="M41" s="8"/>
      <c r="N41" s="12">
        <v>3.3</v>
      </c>
      <c r="O41" s="47"/>
      <c r="P41" s="12"/>
      <c r="Q41" s="8"/>
      <c r="R41" s="4"/>
      <c r="S41" s="4"/>
      <c r="T41" s="4"/>
    </row>
    <row r="42" spans="1:20" ht="15.75" customHeight="1" x14ac:dyDescent="0.25">
      <c r="A42" s="72"/>
      <c r="B42" s="13" t="s">
        <v>21</v>
      </c>
      <c r="C42" s="12"/>
      <c r="D42" s="47"/>
      <c r="E42" s="12"/>
      <c r="F42" s="12"/>
      <c r="G42" s="47"/>
      <c r="H42" s="12"/>
      <c r="I42" s="8"/>
      <c r="J42" s="12"/>
      <c r="K42" s="47"/>
      <c r="L42" s="12"/>
      <c r="M42" s="8"/>
      <c r="N42" s="12"/>
      <c r="O42" s="47"/>
      <c r="P42" s="12"/>
      <c r="Q42" s="8"/>
      <c r="R42" s="4"/>
      <c r="S42" s="4"/>
      <c r="T42" s="4"/>
    </row>
    <row r="43" spans="1:20" ht="31.5" customHeight="1" x14ac:dyDescent="0.25">
      <c r="A43" s="72"/>
      <c r="B43" s="13" t="s">
        <v>22</v>
      </c>
      <c r="C43" s="12"/>
      <c r="D43" s="47">
        <v>9</v>
      </c>
      <c r="E43" s="12"/>
      <c r="F43" s="12"/>
      <c r="G43" s="47">
        <v>66.599999999999994</v>
      </c>
      <c r="H43" s="12"/>
      <c r="I43" s="8"/>
      <c r="J43" s="12"/>
      <c r="K43" s="47">
        <v>88.8</v>
      </c>
      <c r="L43" s="12"/>
      <c r="M43" s="8"/>
      <c r="N43" s="12"/>
      <c r="O43" s="47">
        <v>3.9</v>
      </c>
      <c r="P43" s="12"/>
      <c r="Q43" s="8"/>
      <c r="R43" s="4"/>
      <c r="S43" s="4"/>
      <c r="T43" s="4"/>
    </row>
    <row r="44" spans="1:20" ht="38.25" x14ac:dyDescent="0.25">
      <c r="A44" s="72"/>
      <c r="B44" s="13" t="s">
        <v>23</v>
      </c>
      <c r="C44" s="12">
        <v>5</v>
      </c>
      <c r="D44" s="47"/>
      <c r="E44" s="12"/>
      <c r="F44" s="12">
        <v>40</v>
      </c>
      <c r="G44" s="47"/>
      <c r="H44" s="12"/>
      <c r="I44" s="8"/>
      <c r="J44" s="12">
        <v>100</v>
      </c>
      <c r="K44" s="47"/>
      <c r="L44" s="12"/>
      <c r="M44" s="8"/>
      <c r="N44" s="12">
        <v>3.4</v>
      </c>
      <c r="O44" s="47"/>
      <c r="P44" s="12"/>
      <c r="Q44" s="8"/>
      <c r="R44" s="4"/>
      <c r="S44" s="4"/>
      <c r="T44" s="4"/>
    </row>
    <row r="45" spans="1:20" ht="25.5" x14ac:dyDescent="0.25">
      <c r="A45" s="72"/>
      <c r="B45" s="13" t="s">
        <v>24</v>
      </c>
      <c r="C45" s="12"/>
      <c r="D45" s="47"/>
      <c r="E45" s="12"/>
      <c r="F45" s="12"/>
      <c r="G45" s="47"/>
      <c r="H45" s="12"/>
      <c r="I45" s="8"/>
      <c r="J45" s="12"/>
      <c r="K45" s="47"/>
      <c r="L45" s="12"/>
      <c r="M45" s="8"/>
      <c r="N45" s="12"/>
      <c r="O45" s="47"/>
      <c r="P45" s="12"/>
      <c r="Q45" s="8"/>
      <c r="R45" s="4"/>
      <c r="S45" s="4"/>
      <c r="T45" s="4"/>
    </row>
    <row r="46" spans="1:20" ht="38.25" x14ac:dyDescent="0.25">
      <c r="A46" s="72"/>
      <c r="B46" s="13" t="s">
        <v>25</v>
      </c>
      <c r="C46" s="12"/>
      <c r="D46" s="47"/>
      <c r="E46" s="12"/>
      <c r="F46" s="12"/>
      <c r="G46" s="47"/>
      <c r="H46" s="12"/>
      <c r="I46" s="8"/>
      <c r="J46" s="12"/>
      <c r="K46" s="47"/>
      <c r="L46" s="12"/>
      <c r="M46" s="8"/>
      <c r="N46" s="12"/>
      <c r="O46" s="47"/>
      <c r="P46" s="12"/>
      <c r="Q46" s="8"/>
      <c r="R46" s="4"/>
      <c r="S46" s="4"/>
      <c r="T46" s="4"/>
    </row>
    <row r="47" spans="1:20" ht="38.25" x14ac:dyDescent="0.25">
      <c r="A47" s="72"/>
      <c r="B47" s="13" t="s">
        <v>26</v>
      </c>
      <c r="C47" s="12"/>
      <c r="D47" s="47"/>
      <c r="E47" s="12"/>
      <c r="F47" s="12"/>
      <c r="G47" s="47"/>
      <c r="H47" s="12"/>
      <c r="I47" s="8"/>
      <c r="J47" s="12"/>
      <c r="K47" s="47"/>
      <c r="L47" s="12"/>
      <c r="M47" s="8"/>
      <c r="N47" s="12"/>
      <c r="O47" s="47"/>
      <c r="P47" s="12"/>
      <c r="Q47" s="8"/>
      <c r="R47" s="4"/>
      <c r="S47" s="4"/>
      <c r="T47" s="4"/>
    </row>
    <row r="49" spans="1:17" x14ac:dyDescent="0.25">
      <c r="A49" s="74" t="s">
        <v>33</v>
      </c>
      <c r="B49" s="74"/>
      <c r="C49" s="74"/>
      <c r="D49" s="74"/>
      <c r="E49" s="74"/>
      <c r="F49" s="74"/>
      <c r="G49" s="74"/>
      <c r="H49" s="74"/>
      <c r="I49" s="74"/>
      <c r="J49" s="74"/>
      <c r="K49" s="74"/>
      <c r="L49" s="74"/>
      <c r="M49" s="74"/>
      <c r="N49" s="74"/>
      <c r="O49" s="74"/>
      <c r="P49" s="74"/>
      <c r="Q49" s="74"/>
    </row>
  </sheetData>
  <mergeCells count="15">
    <mergeCell ref="A49:Q49"/>
    <mergeCell ref="A37:A47"/>
    <mergeCell ref="R3:T3"/>
    <mergeCell ref="A12:A17"/>
    <mergeCell ref="A18:A27"/>
    <mergeCell ref="A28:A35"/>
    <mergeCell ref="A5:A7"/>
    <mergeCell ref="A8:A11"/>
    <mergeCell ref="A1:Q2"/>
    <mergeCell ref="A3:A4"/>
    <mergeCell ref="B3:B4"/>
    <mergeCell ref="C3:E3"/>
    <mergeCell ref="F3:I3"/>
    <mergeCell ref="J3:M3"/>
    <mergeCell ref="N3:Q3"/>
  </mergeCells>
  <pageMargins left="0.7" right="0.7" top="0.75" bottom="0.75" header="0.3" footer="0.3"/>
  <pageSetup paperSize="9" scale="7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topLeftCell="A2" workbookViewId="0">
      <pane xSplit="1" ySplit="3" topLeftCell="B5" activePane="bottomRight" state="frozen"/>
      <selection activeCell="A2" sqref="A2"/>
      <selection pane="topRight" activeCell="B2" sqref="B2"/>
      <selection pane="bottomLeft" activeCell="A5" sqref="A5"/>
      <selection pane="bottomRight" activeCell="I11" sqref="I11"/>
    </sheetView>
  </sheetViews>
  <sheetFormatPr defaultRowHeight="15" x14ac:dyDescent="0.25"/>
  <cols>
    <col min="1" max="1" width="21.28515625" customWidth="1"/>
    <col min="2" max="2" width="19.140625" style="14" customWidth="1"/>
    <col min="3" max="3" width="9.140625" style="14"/>
    <col min="4" max="4" width="9.140625" style="48"/>
    <col min="5" max="6" width="9.140625" style="14"/>
    <col min="7" max="7" width="9.140625" style="48"/>
    <col min="8" max="8" width="9.140625" style="14"/>
    <col min="10" max="10" width="9.140625" style="14"/>
    <col min="11" max="11" width="9.140625" style="48"/>
    <col min="12" max="12" width="9.140625" style="14"/>
    <col min="14" max="14" width="9.140625" style="14"/>
    <col min="15" max="15" width="9.140625" style="48"/>
    <col min="16" max="16" width="9.140625" style="14"/>
    <col min="18" max="18" width="62.85546875" hidden="1" customWidth="1"/>
    <col min="19" max="19" width="46.140625" hidden="1" customWidth="1"/>
    <col min="20" max="20" width="30" hidden="1" customWidth="1"/>
  </cols>
  <sheetData>
    <row r="1" spans="1:20" ht="15" customHeight="1" x14ac:dyDescent="0.25">
      <c r="A1" s="58" t="s">
        <v>129</v>
      </c>
      <c r="B1" s="58"/>
      <c r="C1" s="58"/>
      <c r="D1" s="58"/>
      <c r="E1" s="58"/>
      <c r="F1" s="58"/>
      <c r="G1" s="58"/>
      <c r="H1" s="58"/>
      <c r="I1" s="58"/>
      <c r="J1" s="58"/>
      <c r="K1" s="58"/>
      <c r="L1" s="58"/>
      <c r="M1" s="58"/>
      <c r="N1" s="58"/>
      <c r="O1" s="58"/>
      <c r="P1" s="58"/>
      <c r="Q1" s="58"/>
    </row>
    <row r="2" spans="1:20" ht="12.75" customHeight="1" x14ac:dyDescent="0.25">
      <c r="A2" s="59"/>
      <c r="B2" s="59"/>
      <c r="C2" s="59"/>
      <c r="D2" s="59"/>
      <c r="E2" s="59"/>
      <c r="F2" s="59"/>
      <c r="G2" s="59"/>
      <c r="H2" s="59"/>
      <c r="I2" s="59"/>
      <c r="J2" s="59"/>
      <c r="K2" s="59"/>
      <c r="L2" s="59"/>
      <c r="M2" s="59"/>
      <c r="N2" s="59"/>
      <c r="O2" s="59"/>
      <c r="P2" s="59"/>
      <c r="Q2" s="59"/>
    </row>
    <row r="3" spans="1:20" ht="26.25" customHeight="1" x14ac:dyDescent="0.25">
      <c r="A3" s="64" t="s">
        <v>0</v>
      </c>
      <c r="B3" s="66" t="s">
        <v>1</v>
      </c>
      <c r="C3" s="73" t="s">
        <v>2</v>
      </c>
      <c r="D3" s="73"/>
      <c r="E3" s="73"/>
      <c r="F3" s="63" t="s">
        <v>3</v>
      </c>
      <c r="G3" s="63"/>
      <c r="H3" s="63"/>
      <c r="I3" s="63"/>
      <c r="J3" s="63" t="s">
        <v>4</v>
      </c>
      <c r="K3" s="63"/>
      <c r="L3" s="63"/>
      <c r="M3" s="63"/>
      <c r="N3" s="63" t="s">
        <v>27</v>
      </c>
      <c r="O3" s="63"/>
      <c r="P3" s="63"/>
      <c r="Q3" s="63"/>
      <c r="R3" s="55" t="s">
        <v>35</v>
      </c>
      <c r="S3" s="56"/>
      <c r="T3" s="57"/>
    </row>
    <row r="4" spans="1:20" ht="15.75" customHeight="1" x14ac:dyDescent="0.25">
      <c r="A4" s="65"/>
      <c r="B4" s="67"/>
      <c r="C4" s="10">
        <v>2018</v>
      </c>
      <c r="D4" s="46">
        <v>2019</v>
      </c>
      <c r="E4" s="10">
        <v>2020</v>
      </c>
      <c r="F4" s="10">
        <v>2018</v>
      </c>
      <c r="G4" s="46">
        <v>2019</v>
      </c>
      <c r="H4" s="10">
        <v>2020</v>
      </c>
      <c r="I4" s="5" t="s">
        <v>5</v>
      </c>
      <c r="J4" s="10">
        <v>2018</v>
      </c>
      <c r="K4" s="46">
        <v>2019</v>
      </c>
      <c r="L4" s="10">
        <v>2020</v>
      </c>
      <c r="M4" s="1" t="s">
        <v>5</v>
      </c>
      <c r="N4" s="10">
        <v>2018</v>
      </c>
      <c r="O4" s="46">
        <v>2019</v>
      </c>
      <c r="P4" s="10">
        <v>2020</v>
      </c>
      <c r="Q4" s="1" t="s">
        <v>5</v>
      </c>
      <c r="R4" s="6">
        <v>2018</v>
      </c>
      <c r="S4" s="6">
        <v>2019</v>
      </c>
      <c r="T4" s="6">
        <v>2020</v>
      </c>
    </row>
    <row r="5" spans="1:20" ht="30.75" customHeight="1" x14ac:dyDescent="0.25">
      <c r="A5" s="68" t="s">
        <v>28</v>
      </c>
      <c r="B5" s="11" t="s">
        <v>6</v>
      </c>
      <c r="C5" s="12">
        <v>106</v>
      </c>
      <c r="D5" s="47">
        <v>122</v>
      </c>
      <c r="E5" s="12">
        <v>98</v>
      </c>
      <c r="F5" s="14">
        <v>50.9</v>
      </c>
      <c r="G5" s="47">
        <v>61.5</v>
      </c>
      <c r="H5" s="12">
        <v>19</v>
      </c>
      <c r="I5" s="8"/>
      <c r="J5" s="12">
        <v>92</v>
      </c>
      <c r="K5" s="47">
        <v>95</v>
      </c>
      <c r="L5" s="12">
        <v>75</v>
      </c>
      <c r="M5" s="8"/>
      <c r="N5" s="12">
        <v>3.5</v>
      </c>
      <c r="O5" s="47">
        <v>3.7</v>
      </c>
      <c r="P5" s="12">
        <v>3</v>
      </c>
      <c r="Q5" s="8"/>
      <c r="R5" s="7" t="s">
        <v>34</v>
      </c>
      <c r="S5" s="7" t="s">
        <v>34</v>
      </c>
      <c r="T5" s="7" t="s">
        <v>34</v>
      </c>
    </row>
    <row r="6" spans="1:20" ht="15.75" customHeight="1" x14ac:dyDescent="0.25">
      <c r="A6" s="69"/>
      <c r="B6" s="11" t="s">
        <v>7</v>
      </c>
      <c r="C6" s="12">
        <v>107</v>
      </c>
      <c r="D6" s="47">
        <v>125</v>
      </c>
      <c r="E6" s="12">
        <v>97</v>
      </c>
      <c r="F6" s="12">
        <v>60.7</v>
      </c>
      <c r="G6" s="47">
        <v>66</v>
      </c>
      <c r="H6" s="12">
        <v>32</v>
      </c>
      <c r="I6" s="8"/>
      <c r="J6" s="12">
        <v>95</v>
      </c>
      <c r="K6" s="47">
        <v>99</v>
      </c>
      <c r="L6" s="12">
        <v>69</v>
      </c>
      <c r="M6" s="8"/>
      <c r="N6" s="12">
        <v>3.8</v>
      </c>
      <c r="O6" s="47">
        <v>3.8</v>
      </c>
      <c r="P6" s="12">
        <v>3</v>
      </c>
      <c r="Q6" s="8"/>
      <c r="R6" s="4"/>
      <c r="S6" s="4"/>
      <c r="T6" s="4"/>
    </row>
    <row r="7" spans="1:20" ht="15.75" customHeight="1" x14ac:dyDescent="0.25">
      <c r="A7" s="69"/>
      <c r="B7" s="11" t="s">
        <v>8</v>
      </c>
      <c r="C7" s="12">
        <v>108</v>
      </c>
      <c r="D7" s="47">
        <v>126</v>
      </c>
      <c r="E7" s="12">
        <v>92</v>
      </c>
      <c r="F7" s="12">
        <v>63.9</v>
      </c>
      <c r="G7" s="47">
        <v>68</v>
      </c>
      <c r="H7" s="12">
        <v>54</v>
      </c>
      <c r="I7" s="8"/>
      <c r="J7" s="12">
        <v>97</v>
      </c>
      <c r="K7" s="47">
        <v>99</v>
      </c>
      <c r="L7" s="12">
        <v>98</v>
      </c>
      <c r="M7" s="8"/>
      <c r="N7" s="12">
        <v>3.7</v>
      </c>
      <c r="O7" s="47">
        <v>3.8</v>
      </c>
      <c r="P7" s="12">
        <v>3.5</v>
      </c>
      <c r="Q7" s="8"/>
      <c r="R7" s="4"/>
      <c r="S7" s="4"/>
      <c r="T7" s="4"/>
    </row>
    <row r="8" spans="1:20" ht="15.75" customHeight="1" x14ac:dyDescent="0.25">
      <c r="A8" s="68" t="s">
        <v>29</v>
      </c>
      <c r="B8" s="11" t="s">
        <v>6</v>
      </c>
      <c r="C8" s="12">
        <v>85</v>
      </c>
      <c r="D8" s="47">
        <v>102</v>
      </c>
      <c r="E8" s="12">
        <v>113</v>
      </c>
      <c r="F8" s="12">
        <v>38.799999999999997</v>
      </c>
      <c r="G8" s="47">
        <v>37</v>
      </c>
      <c r="H8" s="12">
        <v>26</v>
      </c>
      <c r="I8" s="8"/>
      <c r="J8" s="12">
        <v>90.6</v>
      </c>
      <c r="K8" s="47">
        <v>93</v>
      </c>
      <c r="L8" s="12">
        <v>85</v>
      </c>
      <c r="M8" s="8"/>
      <c r="N8" s="12">
        <v>3.4</v>
      </c>
      <c r="O8" s="47">
        <v>3.4</v>
      </c>
      <c r="P8" s="12">
        <v>3.4</v>
      </c>
      <c r="Q8" s="8"/>
      <c r="R8" s="4"/>
      <c r="S8" s="4"/>
      <c r="T8" s="4"/>
    </row>
    <row r="9" spans="1:20" ht="15.75" customHeight="1" x14ac:dyDescent="0.25">
      <c r="A9" s="69"/>
      <c r="B9" s="11" t="s">
        <v>7</v>
      </c>
      <c r="C9" s="12">
        <v>88</v>
      </c>
      <c r="D9" s="47">
        <v>105</v>
      </c>
      <c r="E9" s="12">
        <v>112</v>
      </c>
      <c r="F9" s="12">
        <v>39.799999999999997</v>
      </c>
      <c r="G9" s="47">
        <v>36</v>
      </c>
      <c r="H9" s="12">
        <v>37</v>
      </c>
      <c r="I9" s="8"/>
      <c r="J9" s="12">
        <v>88</v>
      </c>
      <c r="K9" s="47">
        <v>87.6</v>
      </c>
      <c r="L9" s="12">
        <v>75</v>
      </c>
      <c r="M9" s="8"/>
      <c r="N9" s="12">
        <v>3.3</v>
      </c>
      <c r="O9" s="47">
        <v>3.2</v>
      </c>
      <c r="P9" s="12">
        <v>3.2</v>
      </c>
      <c r="Q9" s="8"/>
      <c r="R9" s="4"/>
      <c r="S9" s="4"/>
      <c r="T9" s="4"/>
    </row>
    <row r="10" spans="1:20" ht="15.75" customHeight="1" x14ac:dyDescent="0.25">
      <c r="A10" s="69"/>
      <c r="B10" s="11" t="s">
        <v>9</v>
      </c>
      <c r="C10" s="12">
        <v>86</v>
      </c>
      <c r="D10" s="47">
        <v>104</v>
      </c>
      <c r="E10" s="12">
        <v>109</v>
      </c>
      <c r="F10" s="12">
        <v>66</v>
      </c>
      <c r="G10" s="47">
        <v>26.9</v>
      </c>
      <c r="H10" s="12">
        <v>21</v>
      </c>
      <c r="I10" s="8"/>
      <c r="J10" s="12">
        <v>100</v>
      </c>
      <c r="K10" s="47">
        <v>95</v>
      </c>
      <c r="L10" s="12">
        <v>79</v>
      </c>
      <c r="M10" s="8"/>
      <c r="N10" s="12">
        <v>3.9</v>
      </c>
      <c r="O10" s="47">
        <v>3.3</v>
      </c>
      <c r="P10" s="12">
        <v>3</v>
      </c>
      <c r="Q10" s="8"/>
      <c r="R10" s="4"/>
      <c r="S10" s="4"/>
      <c r="T10" s="4"/>
    </row>
    <row r="11" spans="1:20" ht="15.75" customHeight="1" x14ac:dyDescent="0.25">
      <c r="A11" s="69"/>
      <c r="B11" s="11" t="s">
        <v>10</v>
      </c>
      <c r="C11" s="12">
        <v>79</v>
      </c>
      <c r="D11" s="47">
        <v>106</v>
      </c>
      <c r="E11" s="12">
        <v>113</v>
      </c>
      <c r="F11" s="12">
        <v>4.5</v>
      </c>
      <c r="G11" s="47">
        <v>20.8</v>
      </c>
      <c r="H11" s="12">
        <v>26</v>
      </c>
      <c r="I11" s="8"/>
      <c r="J11" s="12">
        <v>100</v>
      </c>
      <c r="K11" s="47">
        <v>91.6</v>
      </c>
      <c r="L11" s="12">
        <v>85</v>
      </c>
      <c r="M11" s="8"/>
      <c r="N11" s="12">
        <v>3.4</v>
      </c>
      <c r="O11" s="47">
        <v>3.1</v>
      </c>
      <c r="P11" s="12">
        <v>3.1</v>
      </c>
      <c r="Q11" s="8"/>
      <c r="R11" s="4"/>
      <c r="S11" s="4"/>
      <c r="T11" s="4"/>
    </row>
    <row r="12" spans="1:20" ht="15.75" customHeight="1" x14ac:dyDescent="0.25">
      <c r="A12" s="68" t="s">
        <v>30</v>
      </c>
      <c r="B12" s="11" t="s">
        <v>6</v>
      </c>
      <c r="C12" s="12">
        <v>77</v>
      </c>
      <c r="D12" s="47">
        <v>79</v>
      </c>
      <c r="E12" s="12">
        <v>85</v>
      </c>
      <c r="F12" s="12">
        <v>31</v>
      </c>
      <c r="G12" s="47">
        <v>43</v>
      </c>
      <c r="H12" s="12">
        <v>34</v>
      </c>
      <c r="I12" s="8"/>
      <c r="J12" s="12">
        <v>84</v>
      </c>
      <c r="K12" s="47">
        <v>92</v>
      </c>
      <c r="L12" s="12">
        <v>80</v>
      </c>
      <c r="M12" s="8"/>
      <c r="N12" s="12">
        <v>3.2</v>
      </c>
      <c r="O12" s="47">
        <v>3.4</v>
      </c>
      <c r="P12" s="12">
        <v>3.2</v>
      </c>
      <c r="Q12" s="8"/>
      <c r="R12" s="4"/>
      <c r="S12" s="4"/>
      <c r="T12" s="4"/>
    </row>
    <row r="13" spans="1:20" ht="15.75" customHeight="1" x14ac:dyDescent="0.25">
      <c r="A13" s="69"/>
      <c r="B13" s="11" t="s">
        <v>7</v>
      </c>
      <c r="C13" s="12">
        <v>79</v>
      </c>
      <c r="D13" s="47">
        <v>77</v>
      </c>
      <c r="E13" s="12">
        <v>87</v>
      </c>
      <c r="F13" s="12">
        <v>32.9</v>
      </c>
      <c r="G13" s="47">
        <v>45.5</v>
      </c>
      <c r="H13" s="12">
        <v>15</v>
      </c>
      <c r="I13" s="8"/>
      <c r="J13" s="12">
        <v>84</v>
      </c>
      <c r="K13" s="47">
        <v>89.7</v>
      </c>
      <c r="L13" s="12">
        <v>59</v>
      </c>
      <c r="M13" s="8"/>
      <c r="N13" s="12">
        <v>3.2</v>
      </c>
      <c r="O13" s="47">
        <v>3.4</v>
      </c>
      <c r="P13" s="12">
        <v>2.8</v>
      </c>
      <c r="Q13" s="8"/>
      <c r="R13" s="4"/>
      <c r="S13" s="4"/>
      <c r="T13" s="4"/>
    </row>
    <row r="14" spans="1:20" ht="15.75" customHeight="1" x14ac:dyDescent="0.25">
      <c r="A14" s="69"/>
      <c r="B14" s="11" t="s">
        <v>10</v>
      </c>
      <c r="C14" s="12">
        <v>77</v>
      </c>
      <c r="D14" s="47">
        <v>78</v>
      </c>
      <c r="E14" s="12">
        <v>83</v>
      </c>
      <c r="F14" s="12">
        <v>32.5</v>
      </c>
      <c r="G14" s="47">
        <v>56</v>
      </c>
      <c r="H14" s="12">
        <v>10</v>
      </c>
      <c r="I14" s="8"/>
      <c r="J14" s="12">
        <v>99</v>
      </c>
      <c r="K14" s="47">
        <v>100</v>
      </c>
      <c r="L14" s="12">
        <v>88</v>
      </c>
      <c r="M14" s="8"/>
      <c r="N14" s="12">
        <v>3.3</v>
      </c>
      <c r="O14" s="47">
        <v>3.6</v>
      </c>
      <c r="P14" s="12">
        <v>3</v>
      </c>
      <c r="Q14" s="8"/>
      <c r="R14" s="4"/>
      <c r="S14" s="4"/>
      <c r="T14" s="4"/>
    </row>
    <row r="15" spans="1:20" ht="15.75" customHeight="1" x14ac:dyDescent="0.25">
      <c r="A15" s="69"/>
      <c r="B15" s="11" t="s">
        <v>11</v>
      </c>
      <c r="C15" s="12">
        <v>73</v>
      </c>
      <c r="D15" s="47">
        <v>76</v>
      </c>
      <c r="E15" s="12">
        <v>89</v>
      </c>
      <c r="F15" s="12">
        <v>8.1999999999999993</v>
      </c>
      <c r="G15" s="47">
        <v>5.3</v>
      </c>
      <c r="H15" s="12">
        <v>2</v>
      </c>
      <c r="I15" s="8"/>
      <c r="J15" s="12">
        <v>81</v>
      </c>
      <c r="K15" s="47">
        <v>85.6</v>
      </c>
      <c r="L15" s="12">
        <v>83</v>
      </c>
      <c r="M15" s="8"/>
      <c r="N15" s="12">
        <v>2.9</v>
      </c>
      <c r="O15" s="47">
        <v>2.9</v>
      </c>
      <c r="P15" s="12">
        <v>2.9</v>
      </c>
      <c r="Q15" s="8"/>
      <c r="R15" s="4"/>
      <c r="S15" s="4"/>
      <c r="T15" s="4"/>
    </row>
    <row r="16" spans="1:20" ht="15.75" customHeight="1" x14ac:dyDescent="0.25">
      <c r="A16" s="69"/>
      <c r="B16" s="11" t="s">
        <v>12</v>
      </c>
      <c r="C16" s="12">
        <v>77</v>
      </c>
      <c r="D16" s="47">
        <v>76</v>
      </c>
      <c r="E16" s="12">
        <v>62</v>
      </c>
      <c r="F16" s="12">
        <v>57</v>
      </c>
      <c r="G16" s="47">
        <v>59</v>
      </c>
      <c r="H16" s="12">
        <v>34</v>
      </c>
      <c r="I16" s="8"/>
      <c r="J16" s="12">
        <v>91</v>
      </c>
      <c r="K16" s="47">
        <v>98.7</v>
      </c>
      <c r="L16" s="12">
        <v>84</v>
      </c>
      <c r="M16" s="8"/>
      <c r="N16" s="12">
        <v>3.7</v>
      </c>
      <c r="O16" s="47">
        <v>3.8</v>
      </c>
      <c r="P16" s="12">
        <v>3.3</v>
      </c>
      <c r="Q16" s="8"/>
      <c r="R16" s="4"/>
      <c r="S16" s="4"/>
      <c r="T16" s="4"/>
    </row>
    <row r="17" spans="1:20" ht="15.75" customHeight="1" x14ac:dyDescent="0.25">
      <c r="A17" s="75"/>
      <c r="B17" s="11" t="s">
        <v>9</v>
      </c>
      <c r="C17" s="12">
        <v>76</v>
      </c>
      <c r="D17" s="47">
        <v>76</v>
      </c>
      <c r="E17" s="12">
        <v>66</v>
      </c>
      <c r="F17" s="12">
        <v>67</v>
      </c>
      <c r="G17" s="47">
        <v>72</v>
      </c>
      <c r="H17" s="12">
        <v>41</v>
      </c>
      <c r="I17" s="8"/>
      <c r="J17" s="12">
        <v>100</v>
      </c>
      <c r="K17" s="47">
        <v>97</v>
      </c>
      <c r="L17" s="12">
        <v>89</v>
      </c>
      <c r="M17" s="8"/>
      <c r="N17" s="12">
        <v>4</v>
      </c>
      <c r="O17" s="47">
        <v>4</v>
      </c>
      <c r="P17" s="12">
        <v>3.3</v>
      </c>
      <c r="Q17" s="8"/>
      <c r="R17" s="4"/>
      <c r="S17" s="4"/>
      <c r="T17" s="4"/>
    </row>
    <row r="18" spans="1:20" ht="15.75" customHeight="1" x14ac:dyDescent="0.25">
      <c r="A18" s="60" t="s">
        <v>31</v>
      </c>
      <c r="B18" s="11" t="s">
        <v>6</v>
      </c>
      <c r="C18" s="12"/>
      <c r="D18" s="47">
        <v>81</v>
      </c>
      <c r="E18" s="12">
        <v>85</v>
      </c>
      <c r="F18" s="12"/>
      <c r="G18" s="47">
        <v>39.5</v>
      </c>
      <c r="H18" s="12">
        <v>39</v>
      </c>
      <c r="I18" s="8"/>
      <c r="J18" s="12"/>
      <c r="K18" s="47">
        <v>87.6</v>
      </c>
      <c r="L18" s="12">
        <v>86</v>
      </c>
      <c r="M18" s="8"/>
      <c r="N18" s="12"/>
      <c r="O18" s="47">
        <v>3.3</v>
      </c>
      <c r="P18" s="12">
        <v>3.4</v>
      </c>
      <c r="Q18" s="8"/>
      <c r="R18" s="4"/>
      <c r="S18" s="4"/>
      <c r="T18" s="4"/>
    </row>
    <row r="19" spans="1:20" ht="15.75" customHeight="1" x14ac:dyDescent="0.25">
      <c r="A19" s="61"/>
      <c r="B19" s="11" t="s">
        <v>7</v>
      </c>
      <c r="C19" s="12"/>
      <c r="D19" s="47">
        <v>78</v>
      </c>
      <c r="E19" s="12">
        <v>85</v>
      </c>
      <c r="F19" s="12"/>
      <c r="G19" s="47">
        <v>35.9</v>
      </c>
      <c r="H19" s="12">
        <v>9</v>
      </c>
      <c r="I19" s="8"/>
      <c r="J19" s="12"/>
      <c r="K19" s="47">
        <v>92</v>
      </c>
      <c r="L19" s="12">
        <v>58</v>
      </c>
      <c r="M19" s="8"/>
      <c r="N19" s="12"/>
      <c r="O19" s="47">
        <v>3.3</v>
      </c>
      <c r="P19" s="12">
        <v>2.7</v>
      </c>
      <c r="Q19" s="8"/>
      <c r="R19" s="4"/>
      <c r="S19" s="4"/>
      <c r="T19" s="4"/>
    </row>
    <row r="20" spans="1:20" ht="15.75" customHeight="1" x14ac:dyDescent="0.25">
      <c r="A20" s="61"/>
      <c r="B20" s="13" t="s">
        <v>13</v>
      </c>
      <c r="C20" s="12"/>
      <c r="D20" s="47">
        <v>72</v>
      </c>
      <c r="E20" s="12">
        <v>81</v>
      </c>
      <c r="F20" s="12"/>
      <c r="G20" s="47">
        <v>26.4</v>
      </c>
      <c r="H20" s="12">
        <v>23</v>
      </c>
      <c r="I20" s="8"/>
      <c r="J20" s="12"/>
      <c r="K20" s="47">
        <v>82</v>
      </c>
      <c r="L20" s="12">
        <v>83</v>
      </c>
      <c r="M20" s="8"/>
      <c r="N20" s="12"/>
      <c r="O20" s="47">
        <v>3.1</v>
      </c>
      <c r="P20" s="12">
        <v>3.1</v>
      </c>
      <c r="Q20" s="8"/>
      <c r="R20" s="4"/>
      <c r="S20" s="4"/>
      <c r="T20" s="4"/>
    </row>
    <row r="21" spans="1:20" ht="15.75" customHeight="1" x14ac:dyDescent="0.25">
      <c r="A21" s="61"/>
      <c r="B21" s="13" t="s">
        <v>11</v>
      </c>
      <c r="C21" s="12"/>
      <c r="D21" s="47">
        <v>73</v>
      </c>
      <c r="E21" s="12">
        <v>89</v>
      </c>
      <c r="F21" s="12"/>
      <c r="G21" s="47">
        <v>11</v>
      </c>
      <c r="H21" s="12">
        <v>2</v>
      </c>
      <c r="I21" s="8"/>
      <c r="J21" s="12"/>
      <c r="K21" s="47">
        <v>91.8</v>
      </c>
      <c r="L21" s="12">
        <v>83</v>
      </c>
      <c r="M21" s="8"/>
      <c r="N21" s="12"/>
      <c r="O21" s="47">
        <v>3</v>
      </c>
      <c r="P21" s="12">
        <v>3.1</v>
      </c>
      <c r="Q21" s="8"/>
      <c r="R21" s="4"/>
      <c r="S21" s="4"/>
      <c r="T21" s="4"/>
    </row>
    <row r="22" spans="1:20" ht="15.75" customHeight="1" x14ac:dyDescent="0.25">
      <c r="A22" s="61"/>
      <c r="B22" s="13" t="s">
        <v>10</v>
      </c>
      <c r="C22" s="12"/>
      <c r="D22" s="47">
        <v>72</v>
      </c>
      <c r="E22" s="12">
        <v>9</v>
      </c>
      <c r="F22" s="12"/>
      <c r="G22" s="47">
        <v>18</v>
      </c>
      <c r="H22" s="12">
        <v>11</v>
      </c>
      <c r="I22" s="8"/>
      <c r="J22" s="12"/>
      <c r="K22" s="47">
        <v>100</v>
      </c>
      <c r="L22" s="12">
        <v>89</v>
      </c>
      <c r="M22" s="8"/>
      <c r="N22" s="12"/>
      <c r="O22" s="47">
        <v>3.2</v>
      </c>
      <c r="P22" s="12">
        <v>3</v>
      </c>
      <c r="Q22" s="8"/>
      <c r="R22" s="4"/>
      <c r="S22" s="4"/>
      <c r="T22" s="4"/>
    </row>
    <row r="23" spans="1:20" ht="15.75" customHeight="1" x14ac:dyDescent="0.25">
      <c r="A23" s="61"/>
      <c r="B23" s="13" t="s">
        <v>9</v>
      </c>
      <c r="C23" s="12"/>
      <c r="D23" s="47">
        <v>78</v>
      </c>
      <c r="E23" s="12">
        <v>81</v>
      </c>
      <c r="F23" s="12"/>
      <c r="G23" s="47">
        <v>43.6</v>
      </c>
      <c r="H23" s="12">
        <v>62</v>
      </c>
      <c r="I23" s="8"/>
      <c r="J23" s="12"/>
      <c r="K23" s="47">
        <v>100</v>
      </c>
      <c r="L23" s="12">
        <v>99</v>
      </c>
      <c r="M23" s="8"/>
      <c r="N23" s="12"/>
      <c r="O23" s="47">
        <v>3.6</v>
      </c>
      <c r="P23" s="12">
        <v>3.7</v>
      </c>
      <c r="Q23" s="8"/>
      <c r="R23" s="4"/>
      <c r="S23" s="4"/>
      <c r="T23" s="4"/>
    </row>
    <row r="24" spans="1:20" ht="15.75" customHeight="1" x14ac:dyDescent="0.25">
      <c r="A24" s="61"/>
      <c r="B24" s="11" t="s">
        <v>12</v>
      </c>
      <c r="C24" s="12"/>
      <c r="D24" s="47">
        <v>75</v>
      </c>
      <c r="E24" s="12">
        <v>76</v>
      </c>
      <c r="F24" s="12"/>
      <c r="G24" s="47">
        <v>53</v>
      </c>
      <c r="H24" s="12">
        <v>34</v>
      </c>
      <c r="I24" s="8"/>
      <c r="J24" s="12"/>
      <c r="K24" s="47">
        <v>88</v>
      </c>
      <c r="L24" s="12">
        <v>82</v>
      </c>
      <c r="M24" s="8"/>
      <c r="N24" s="12"/>
      <c r="O24" s="47">
        <v>3.5</v>
      </c>
      <c r="P24" s="12">
        <v>3.2</v>
      </c>
      <c r="Q24" s="8"/>
      <c r="R24" s="4"/>
      <c r="S24" s="4"/>
      <c r="T24" s="4"/>
    </row>
    <row r="25" spans="1:20" ht="15.75" customHeight="1" x14ac:dyDescent="0.25">
      <c r="A25" s="61"/>
      <c r="B25" s="13" t="s">
        <v>14</v>
      </c>
      <c r="C25" s="12"/>
      <c r="D25" s="47">
        <v>80</v>
      </c>
      <c r="E25" s="12">
        <v>39</v>
      </c>
      <c r="F25" s="12"/>
      <c r="G25" s="47">
        <v>13.8</v>
      </c>
      <c r="H25" s="12">
        <v>20</v>
      </c>
      <c r="I25" s="8"/>
      <c r="J25" s="12"/>
      <c r="K25" s="47">
        <v>55</v>
      </c>
      <c r="L25" s="12">
        <v>44</v>
      </c>
      <c r="M25" s="8"/>
      <c r="N25" s="12"/>
      <c r="O25" s="47">
        <v>2.7</v>
      </c>
      <c r="P25" s="12">
        <v>2.6</v>
      </c>
      <c r="Q25" s="8"/>
      <c r="R25" s="4"/>
      <c r="S25" s="4"/>
      <c r="T25" s="4"/>
    </row>
    <row r="26" spans="1:20" ht="15.75" customHeight="1" x14ac:dyDescent="0.25">
      <c r="A26" s="61"/>
      <c r="B26" s="13" t="s">
        <v>15</v>
      </c>
      <c r="C26" s="12"/>
      <c r="D26" s="47"/>
      <c r="E26" s="12"/>
      <c r="F26" s="12"/>
      <c r="G26" s="47"/>
      <c r="H26" s="12"/>
      <c r="I26" s="8"/>
      <c r="J26" s="12"/>
      <c r="K26" s="47"/>
      <c r="L26" s="12"/>
      <c r="M26" s="8"/>
      <c r="N26" s="12"/>
      <c r="O26" s="47"/>
      <c r="P26" s="12"/>
      <c r="Q26" s="8"/>
      <c r="R26" s="4"/>
      <c r="S26" s="4"/>
      <c r="T26" s="4"/>
    </row>
    <row r="27" spans="1:20" ht="15.75" customHeight="1" x14ac:dyDescent="0.25">
      <c r="A27" s="62"/>
      <c r="B27" s="13" t="s">
        <v>16</v>
      </c>
      <c r="C27" s="12"/>
      <c r="D27" s="47"/>
      <c r="E27" s="12"/>
      <c r="F27" s="12"/>
      <c r="G27" s="47"/>
      <c r="H27" s="12"/>
      <c r="I27" s="8"/>
      <c r="J27" s="12"/>
      <c r="K27" s="47"/>
      <c r="L27" s="12"/>
      <c r="M27" s="8"/>
      <c r="N27" s="12"/>
      <c r="O27" s="47"/>
      <c r="P27" s="12"/>
      <c r="Q27" s="8"/>
      <c r="R27" s="4"/>
      <c r="S27" s="4"/>
      <c r="T27" s="4"/>
    </row>
    <row r="28" spans="1:20" ht="15.75" customHeight="1" x14ac:dyDescent="0.25">
      <c r="A28" s="60" t="s">
        <v>32</v>
      </c>
      <c r="B28" s="11" t="s">
        <v>6</v>
      </c>
      <c r="C28" s="12"/>
      <c r="D28" s="47"/>
      <c r="E28" s="12">
        <v>78</v>
      </c>
      <c r="F28" s="12"/>
      <c r="G28" s="47"/>
      <c r="H28" s="12">
        <v>37</v>
      </c>
      <c r="I28" s="8"/>
      <c r="J28" s="12"/>
      <c r="K28" s="47"/>
      <c r="L28" s="12">
        <v>78</v>
      </c>
      <c r="M28" s="8"/>
      <c r="N28" s="12"/>
      <c r="O28" s="47"/>
      <c r="P28" s="12">
        <v>3.2</v>
      </c>
      <c r="Q28" s="8"/>
      <c r="R28" s="4"/>
      <c r="S28" s="4"/>
      <c r="T28" s="4"/>
    </row>
    <row r="29" spans="1:20" ht="15.75" customHeight="1" x14ac:dyDescent="0.25">
      <c r="A29" s="61"/>
      <c r="B29" s="11" t="s">
        <v>7</v>
      </c>
      <c r="C29" s="12"/>
      <c r="D29" s="47"/>
      <c r="E29" s="12">
        <v>78</v>
      </c>
      <c r="F29" s="12"/>
      <c r="G29" s="47"/>
      <c r="H29" s="12">
        <v>12</v>
      </c>
      <c r="I29" s="8"/>
      <c r="J29" s="12"/>
      <c r="K29" s="47"/>
      <c r="L29" s="12">
        <v>65</v>
      </c>
      <c r="M29" s="8"/>
      <c r="N29" s="12"/>
      <c r="O29" s="47"/>
      <c r="P29" s="12">
        <v>2.8</v>
      </c>
      <c r="Q29" s="8"/>
      <c r="R29" s="4"/>
      <c r="S29" s="4"/>
      <c r="T29" s="4"/>
    </row>
    <row r="30" spans="1:20" ht="15.75" customHeight="1" x14ac:dyDescent="0.25">
      <c r="A30" s="61"/>
      <c r="B30" s="13" t="s">
        <v>9</v>
      </c>
      <c r="C30" s="12"/>
      <c r="D30" s="47"/>
      <c r="E30" s="12">
        <v>84</v>
      </c>
      <c r="F30" s="12"/>
      <c r="G30" s="47"/>
      <c r="H30" s="12">
        <v>80</v>
      </c>
      <c r="I30" s="8"/>
      <c r="J30" s="12"/>
      <c r="K30" s="47"/>
      <c r="L30" s="12">
        <v>98</v>
      </c>
      <c r="M30" s="8"/>
      <c r="N30" s="12"/>
      <c r="O30" s="47"/>
      <c r="P30" s="12">
        <v>4.0999999999999996</v>
      </c>
      <c r="Q30" s="8"/>
      <c r="R30" s="4"/>
      <c r="S30" s="4"/>
      <c r="T30" s="4"/>
    </row>
    <row r="31" spans="1:20" ht="15.75" customHeight="1" x14ac:dyDescent="0.25">
      <c r="A31" s="61"/>
      <c r="B31" s="13" t="s">
        <v>10</v>
      </c>
      <c r="C31" s="12"/>
      <c r="D31" s="47"/>
      <c r="E31" s="12">
        <v>80</v>
      </c>
      <c r="F31" s="12"/>
      <c r="G31" s="47"/>
      <c r="H31" s="12">
        <v>16</v>
      </c>
      <c r="I31" s="8"/>
      <c r="J31" s="12"/>
      <c r="K31" s="47"/>
      <c r="L31" s="12">
        <v>70</v>
      </c>
      <c r="M31" s="8"/>
      <c r="N31" s="12"/>
      <c r="O31" s="47"/>
      <c r="P31" s="12">
        <v>2.9</v>
      </c>
      <c r="Q31" s="8"/>
      <c r="R31" s="4"/>
      <c r="S31" s="4"/>
      <c r="T31" s="4"/>
    </row>
    <row r="32" spans="1:20" ht="15.75" customHeight="1" x14ac:dyDescent="0.25">
      <c r="A32" s="61"/>
      <c r="B32" s="11" t="s">
        <v>12</v>
      </c>
      <c r="C32" s="12"/>
      <c r="D32" s="47"/>
      <c r="E32" s="12">
        <v>78</v>
      </c>
      <c r="F32" s="12"/>
      <c r="G32" s="47"/>
      <c r="H32" s="12">
        <v>43</v>
      </c>
      <c r="I32" s="8"/>
      <c r="J32" s="12"/>
      <c r="K32" s="47"/>
      <c r="L32" s="12">
        <v>85</v>
      </c>
      <c r="M32" s="8"/>
      <c r="N32" s="12"/>
      <c r="O32" s="47"/>
      <c r="P32" s="12">
        <v>3.3</v>
      </c>
      <c r="Q32" s="8"/>
      <c r="R32" s="4"/>
      <c r="S32" s="4"/>
      <c r="T32" s="4"/>
    </row>
    <row r="33" spans="1:20" ht="15.75" customHeight="1" x14ac:dyDescent="0.25">
      <c r="A33" s="61"/>
      <c r="B33" s="13" t="s">
        <v>11</v>
      </c>
      <c r="C33" s="12"/>
      <c r="D33" s="47"/>
      <c r="E33" s="12">
        <v>80</v>
      </c>
      <c r="F33" s="12"/>
      <c r="G33" s="47"/>
      <c r="H33" s="12">
        <v>16</v>
      </c>
      <c r="I33" s="8"/>
      <c r="J33" s="12"/>
      <c r="K33" s="47"/>
      <c r="L33" s="12">
        <v>70</v>
      </c>
      <c r="M33" s="8"/>
      <c r="N33" s="12"/>
      <c r="O33" s="47"/>
      <c r="P33" s="12">
        <v>2.6</v>
      </c>
      <c r="Q33" s="8"/>
      <c r="R33" s="4"/>
      <c r="S33" s="4"/>
      <c r="T33" s="4"/>
    </row>
    <row r="34" spans="1:20" ht="15.75" customHeight="1" x14ac:dyDescent="0.25">
      <c r="A34" s="61"/>
      <c r="B34" s="13" t="s">
        <v>13</v>
      </c>
      <c r="C34" s="12"/>
      <c r="D34" s="47"/>
      <c r="E34" s="12">
        <v>81</v>
      </c>
      <c r="F34" s="12"/>
      <c r="G34" s="47"/>
      <c r="H34" s="12">
        <v>13</v>
      </c>
      <c r="I34" s="8"/>
      <c r="J34" s="12"/>
      <c r="K34" s="47"/>
      <c r="L34" s="12">
        <v>71</v>
      </c>
      <c r="M34" s="8"/>
      <c r="N34" s="12"/>
      <c r="O34" s="47"/>
      <c r="P34" s="12">
        <v>2.9</v>
      </c>
      <c r="Q34" s="8"/>
      <c r="R34" s="4"/>
      <c r="S34" s="4"/>
      <c r="T34" s="4"/>
    </row>
    <row r="35" spans="1:20" ht="15.75" customHeight="1" x14ac:dyDescent="0.25">
      <c r="A35" s="62"/>
      <c r="B35" s="11" t="s">
        <v>17</v>
      </c>
      <c r="C35" s="12"/>
      <c r="D35" s="47"/>
      <c r="E35" s="12">
        <v>84</v>
      </c>
      <c r="F35" s="12"/>
      <c r="G35" s="47"/>
      <c r="H35" s="12">
        <v>39</v>
      </c>
      <c r="I35" s="8"/>
      <c r="J35" s="12"/>
      <c r="K35" s="47"/>
      <c r="L35" s="12">
        <v>86</v>
      </c>
      <c r="M35" s="8"/>
      <c r="N35" s="12"/>
      <c r="O35" s="47"/>
      <c r="P35" s="12">
        <v>3.3</v>
      </c>
      <c r="Q35" s="8"/>
      <c r="R35" s="4"/>
      <c r="S35" s="4"/>
      <c r="T35" s="4"/>
    </row>
    <row r="36" spans="1:20" ht="15.75" customHeight="1" x14ac:dyDescent="0.25">
      <c r="A36" s="3">
        <v>10</v>
      </c>
      <c r="B36" s="13" t="s">
        <v>18</v>
      </c>
      <c r="C36" s="12"/>
      <c r="D36" s="47"/>
      <c r="E36" s="12"/>
      <c r="F36" s="12"/>
      <c r="G36" s="47"/>
      <c r="H36" s="12"/>
      <c r="I36" s="8"/>
      <c r="J36" s="12"/>
      <c r="K36" s="47"/>
      <c r="L36" s="12"/>
      <c r="M36" s="8"/>
      <c r="N36" s="12"/>
      <c r="O36" s="47"/>
      <c r="P36" s="12"/>
      <c r="Q36" s="8"/>
      <c r="R36" s="4"/>
      <c r="S36" s="4"/>
      <c r="T36" s="4"/>
    </row>
    <row r="37" spans="1:20" ht="15.75" customHeight="1" x14ac:dyDescent="0.25">
      <c r="A37" s="72">
        <v>11</v>
      </c>
      <c r="B37" s="13" t="s">
        <v>19</v>
      </c>
      <c r="C37" s="12">
        <v>11</v>
      </c>
      <c r="D37" s="47">
        <v>30</v>
      </c>
      <c r="E37" s="12"/>
      <c r="F37" s="12">
        <v>72.7</v>
      </c>
      <c r="G37" s="47">
        <v>63</v>
      </c>
      <c r="H37" s="12"/>
      <c r="I37" s="8"/>
      <c r="J37" s="12">
        <v>100</v>
      </c>
      <c r="K37" s="47">
        <v>93</v>
      </c>
      <c r="L37" s="12"/>
      <c r="M37" s="8"/>
      <c r="N37" s="12">
        <v>3.8</v>
      </c>
      <c r="O37" s="47">
        <v>3.7</v>
      </c>
      <c r="P37" s="12"/>
      <c r="Q37" s="8"/>
      <c r="R37" s="4"/>
      <c r="S37" s="4"/>
      <c r="T37" s="4"/>
    </row>
    <row r="38" spans="1:20" ht="15.75" customHeight="1" x14ac:dyDescent="0.25">
      <c r="A38" s="72"/>
      <c r="B38" s="13" t="s">
        <v>20</v>
      </c>
      <c r="C38" s="12">
        <v>13</v>
      </c>
      <c r="D38" s="47">
        <v>25</v>
      </c>
      <c r="E38" s="12"/>
      <c r="F38" s="12">
        <v>15.4</v>
      </c>
      <c r="G38" s="47">
        <v>48</v>
      </c>
      <c r="H38" s="12"/>
      <c r="I38" s="8"/>
      <c r="J38" s="12">
        <v>92</v>
      </c>
      <c r="K38" s="47">
        <v>100</v>
      </c>
      <c r="L38" s="12"/>
      <c r="M38" s="8"/>
      <c r="N38" s="12">
        <v>3.1</v>
      </c>
      <c r="O38" s="47">
        <v>3.6</v>
      </c>
      <c r="P38" s="12"/>
      <c r="Q38" s="8"/>
      <c r="R38" s="4"/>
      <c r="S38" s="4"/>
      <c r="T38" s="4"/>
    </row>
    <row r="39" spans="1:20" ht="15.75" customHeight="1" x14ac:dyDescent="0.25">
      <c r="A39" s="72"/>
      <c r="B39" s="13" t="s">
        <v>17</v>
      </c>
      <c r="C39" s="12">
        <v>8</v>
      </c>
      <c r="D39" s="47">
        <v>18</v>
      </c>
      <c r="E39" s="12"/>
      <c r="F39" s="12">
        <v>50</v>
      </c>
      <c r="G39" s="47">
        <v>44.5</v>
      </c>
      <c r="H39" s="12"/>
      <c r="I39" s="8"/>
      <c r="J39" s="12">
        <v>100</v>
      </c>
      <c r="K39" s="47">
        <v>94.5</v>
      </c>
      <c r="L39" s="12"/>
      <c r="M39" s="8"/>
      <c r="N39" s="12">
        <v>3.8</v>
      </c>
      <c r="O39" s="47">
        <v>3.4</v>
      </c>
      <c r="P39" s="12"/>
      <c r="Q39" s="8"/>
      <c r="R39" s="4"/>
      <c r="S39" s="4"/>
      <c r="T39" s="4"/>
    </row>
    <row r="40" spans="1:20" ht="15.75" customHeight="1" x14ac:dyDescent="0.25">
      <c r="A40" s="72"/>
      <c r="B40" s="13" t="s">
        <v>13</v>
      </c>
      <c r="C40" s="12">
        <v>5</v>
      </c>
      <c r="D40" s="47">
        <v>21</v>
      </c>
      <c r="E40" s="12"/>
      <c r="F40" s="12">
        <v>0</v>
      </c>
      <c r="G40" s="47">
        <v>52</v>
      </c>
      <c r="H40" s="12"/>
      <c r="I40" s="8"/>
      <c r="J40" s="12">
        <v>100</v>
      </c>
      <c r="K40" s="47">
        <v>90.5</v>
      </c>
      <c r="L40" s="12"/>
      <c r="M40" s="8"/>
      <c r="N40" s="12">
        <v>3</v>
      </c>
      <c r="O40" s="47">
        <v>4.4000000000000004</v>
      </c>
      <c r="P40" s="12"/>
      <c r="Q40" s="8"/>
      <c r="R40" s="4"/>
      <c r="S40" s="4"/>
      <c r="T40" s="4"/>
    </row>
    <row r="41" spans="1:20" ht="15.75" customHeight="1" x14ac:dyDescent="0.25">
      <c r="A41" s="72"/>
      <c r="B41" s="13" t="s">
        <v>10</v>
      </c>
      <c r="C41" s="12">
        <v>12</v>
      </c>
      <c r="D41" s="47">
        <v>14</v>
      </c>
      <c r="E41" s="12"/>
      <c r="F41" s="12">
        <v>75</v>
      </c>
      <c r="G41" s="47">
        <v>64</v>
      </c>
      <c r="H41" s="12"/>
      <c r="I41" s="8"/>
      <c r="J41" s="12">
        <v>100</v>
      </c>
      <c r="K41" s="47">
        <v>99.9</v>
      </c>
      <c r="L41" s="12"/>
      <c r="M41" s="8"/>
      <c r="N41" s="12">
        <v>3.8</v>
      </c>
      <c r="O41" s="47">
        <v>3.7</v>
      </c>
      <c r="P41" s="12"/>
      <c r="Q41" s="8"/>
      <c r="R41" s="4"/>
      <c r="S41" s="4"/>
      <c r="T41" s="4"/>
    </row>
    <row r="42" spans="1:20" ht="15.75" customHeight="1" x14ac:dyDescent="0.25">
      <c r="A42" s="72"/>
      <c r="B42" s="13" t="s">
        <v>21</v>
      </c>
      <c r="C42" s="12"/>
      <c r="D42" s="47"/>
      <c r="E42" s="12"/>
      <c r="F42" s="12"/>
      <c r="G42" s="47"/>
      <c r="H42" s="12"/>
      <c r="I42" s="8"/>
      <c r="J42" s="12"/>
      <c r="K42" s="47"/>
      <c r="L42" s="12"/>
      <c r="M42" s="8"/>
      <c r="N42" s="12"/>
      <c r="O42" s="47"/>
      <c r="P42" s="12"/>
      <c r="Q42" s="8"/>
      <c r="R42" s="4"/>
      <c r="S42" s="4"/>
      <c r="T42" s="4"/>
    </row>
    <row r="43" spans="1:20" ht="31.5" customHeight="1" x14ac:dyDescent="0.25">
      <c r="A43" s="72"/>
      <c r="B43" s="13" t="s">
        <v>22</v>
      </c>
      <c r="C43" s="12"/>
      <c r="D43" s="47"/>
      <c r="E43" s="12"/>
      <c r="F43" s="12"/>
      <c r="G43" s="47"/>
      <c r="H43" s="12"/>
      <c r="I43" s="8"/>
      <c r="J43" s="12"/>
      <c r="K43" s="47"/>
      <c r="L43" s="12"/>
      <c r="M43" s="8"/>
      <c r="N43" s="12"/>
      <c r="O43" s="47"/>
      <c r="P43" s="12"/>
      <c r="Q43" s="8"/>
      <c r="R43" s="4"/>
      <c r="S43" s="4"/>
      <c r="T43" s="4"/>
    </row>
    <row r="44" spans="1:20" ht="38.25" x14ac:dyDescent="0.25">
      <c r="A44" s="72"/>
      <c r="B44" s="13" t="s">
        <v>23</v>
      </c>
      <c r="C44" s="12">
        <v>13</v>
      </c>
      <c r="D44" s="47">
        <v>25</v>
      </c>
      <c r="E44" s="12"/>
      <c r="F44" s="12">
        <v>15.4</v>
      </c>
      <c r="G44" s="47">
        <v>44</v>
      </c>
      <c r="H44" s="12"/>
      <c r="I44" s="8"/>
      <c r="J44" s="12">
        <v>69</v>
      </c>
      <c r="K44" s="47">
        <v>96</v>
      </c>
      <c r="L44" s="12"/>
      <c r="M44" s="8"/>
      <c r="N44" s="12">
        <v>2.8</v>
      </c>
      <c r="O44" s="47">
        <v>3.5</v>
      </c>
      <c r="P44" s="12"/>
      <c r="Q44" s="8"/>
      <c r="R44" s="4"/>
      <c r="S44" s="4"/>
      <c r="T44" s="4"/>
    </row>
    <row r="45" spans="1:20" ht="25.5" x14ac:dyDescent="0.25">
      <c r="A45" s="72"/>
      <c r="B45" s="13" t="s">
        <v>24</v>
      </c>
      <c r="C45" s="12"/>
      <c r="D45" s="47"/>
      <c r="E45" s="12"/>
      <c r="F45" s="12"/>
      <c r="G45" s="47"/>
      <c r="H45" s="12"/>
      <c r="I45" s="8"/>
      <c r="J45" s="12"/>
      <c r="K45" s="47"/>
      <c r="L45" s="12"/>
      <c r="M45" s="8"/>
      <c r="N45" s="12"/>
      <c r="O45" s="47"/>
      <c r="P45" s="12"/>
      <c r="Q45" s="8"/>
      <c r="R45" s="4"/>
      <c r="S45" s="4"/>
      <c r="T45" s="4"/>
    </row>
    <row r="46" spans="1:20" ht="38.25" x14ac:dyDescent="0.25">
      <c r="A46" s="72"/>
      <c r="B46" s="13" t="s">
        <v>25</v>
      </c>
      <c r="C46" s="12"/>
      <c r="D46" s="47"/>
      <c r="E46" s="12"/>
      <c r="F46" s="12"/>
      <c r="G46" s="47"/>
      <c r="H46" s="12"/>
      <c r="I46" s="8"/>
      <c r="J46" s="12"/>
      <c r="K46" s="47"/>
      <c r="L46" s="12"/>
      <c r="M46" s="8"/>
      <c r="N46" s="12"/>
      <c r="O46" s="47"/>
      <c r="P46" s="12"/>
      <c r="Q46" s="8"/>
      <c r="R46" s="4"/>
      <c r="S46" s="4"/>
      <c r="T46" s="4"/>
    </row>
    <row r="47" spans="1:20" ht="38.25" x14ac:dyDescent="0.25">
      <c r="A47" s="72"/>
      <c r="B47" s="13" t="s">
        <v>26</v>
      </c>
      <c r="C47" s="12"/>
      <c r="D47" s="47"/>
      <c r="E47" s="12"/>
      <c r="F47" s="12"/>
      <c r="G47" s="47"/>
      <c r="H47" s="12"/>
      <c r="I47" s="8"/>
      <c r="J47" s="12"/>
      <c r="K47" s="47"/>
      <c r="L47" s="12"/>
      <c r="M47" s="8"/>
      <c r="N47" s="12"/>
      <c r="O47" s="47"/>
      <c r="P47" s="12"/>
      <c r="Q47" s="8"/>
      <c r="R47" s="4"/>
      <c r="S47" s="4"/>
      <c r="T47" s="4"/>
    </row>
    <row r="49" spans="1:17" x14ac:dyDescent="0.25">
      <c r="A49" s="74" t="s">
        <v>33</v>
      </c>
      <c r="B49" s="74"/>
      <c r="C49" s="74"/>
      <c r="D49" s="74"/>
      <c r="E49" s="74"/>
      <c r="F49" s="74"/>
      <c r="G49" s="74"/>
      <c r="H49" s="74"/>
      <c r="I49" s="74"/>
      <c r="J49" s="74"/>
      <c r="K49" s="74"/>
      <c r="L49" s="74"/>
      <c r="M49" s="74"/>
      <c r="N49" s="74"/>
      <c r="O49" s="74"/>
      <c r="P49" s="74"/>
      <c r="Q49" s="74"/>
    </row>
  </sheetData>
  <mergeCells count="15">
    <mergeCell ref="A49:Q49"/>
    <mergeCell ref="A37:A47"/>
    <mergeCell ref="R3:T3"/>
    <mergeCell ref="A12:A17"/>
    <mergeCell ref="A18:A27"/>
    <mergeCell ref="A28:A35"/>
    <mergeCell ref="A5:A7"/>
    <mergeCell ref="A8:A11"/>
    <mergeCell ref="A1:Q2"/>
    <mergeCell ref="A3:A4"/>
    <mergeCell ref="B3:B4"/>
    <mergeCell ref="C3:E3"/>
    <mergeCell ref="F3:I3"/>
    <mergeCell ref="J3:M3"/>
    <mergeCell ref="N3:Q3"/>
  </mergeCells>
  <pageMargins left="0.7" right="0.7" top="0.75" bottom="0.75" header="0.3" footer="0.3"/>
  <pageSetup paperSize="9" scale="7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topLeftCell="A2" workbookViewId="0">
      <pane xSplit="1" ySplit="3" topLeftCell="B5" activePane="bottomRight" state="frozen"/>
      <selection activeCell="A2" sqref="A2"/>
      <selection pane="topRight" activeCell="B2" sqref="B2"/>
      <selection pane="bottomLeft" activeCell="A5" sqref="A5"/>
      <selection pane="bottomRight" activeCell="L17" sqref="L17"/>
    </sheetView>
  </sheetViews>
  <sheetFormatPr defaultRowHeight="15" x14ac:dyDescent="0.25"/>
  <cols>
    <col min="1" max="1" width="21.28515625" customWidth="1"/>
    <col min="2" max="2" width="19.140625" style="14" customWidth="1"/>
    <col min="3" max="3" width="9.140625" style="14"/>
    <col min="4" max="4" width="9.140625" style="48"/>
    <col min="5" max="6" width="9.140625" style="14"/>
    <col min="7" max="7" width="9.140625" style="48"/>
    <col min="8" max="8" width="9.140625" style="14"/>
    <col min="10" max="10" width="9.140625" style="14"/>
    <col min="11" max="11" width="9.140625" style="48"/>
    <col min="12" max="12" width="9.140625" style="14"/>
    <col min="14" max="14" width="9.140625" style="14"/>
    <col min="15" max="15" width="9.140625" style="48"/>
    <col min="16" max="16" width="9.140625" style="14"/>
    <col min="18" max="18" width="62.85546875" hidden="1" customWidth="1"/>
    <col min="19" max="19" width="46.140625" hidden="1" customWidth="1"/>
    <col min="20" max="20" width="30" hidden="1" customWidth="1"/>
  </cols>
  <sheetData>
    <row r="1" spans="1:20" ht="15" customHeight="1" x14ac:dyDescent="0.25">
      <c r="A1" s="58" t="s">
        <v>130</v>
      </c>
      <c r="B1" s="58"/>
      <c r="C1" s="58"/>
      <c r="D1" s="58"/>
      <c r="E1" s="58"/>
      <c r="F1" s="58"/>
      <c r="G1" s="58"/>
      <c r="H1" s="58"/>
      <c r="I1" s="58"/>
      <c r="J1" s="58"/>
      <c r="K1" s="58"/>
      <c r="L1" s="58"/>
      <c r="M1" s="58"/>
      <c r="N1" s="58"/>
      <c r="O1" s="58"/>
      <c r="P1" s="58"/>
      <c r="Q1" s="58"/>
    </row>
    <row r="2" spans="1:20" ht="12.75" customHeight="1" x14ac:dyDescent="0.25">
      <c r="A2" s="59"/>
      <c r="B2" s="59"/>
      <c r="C2" s="59"/>
      <c r="D2" s="59"/>
      <c r="E2" s="59"/>
      <c r="F2" s="59"/>
      <c r="G2" s="59"/>
      <c r="H2" s="59"/>
      <c r="I2" s="59"/>
      <c r="J2" s="59"/>
      <c r="K2" s="59"/>
      <c r="L2" s="59"/>
      <c r="M2" s="59"/>
      <c r="N2" s="59"/>
      <c r="O2" s="59"/>
      <c r="P2" s="59"/>
      <c r="Q2" s="59"/>
    </row>
    <row r="3" spans="1:20" ht="26.25" customHeight="1" x14ac:dyDescent="0.25">
      <c r="A3" s="64" t="s">
        <v>0</v>
      </c>
      <c r="B3" s="66" t="s">
        <v>1</v>
      </c>
      <c r="C3" s="73" t="s">
        <v>2</v>
      </c>
      <c r="D3" s="73"/>
      <c r="E3" s="73"/>
      <c r="F3" s="63" t="s">
        <v>3</v>
      </c>
      <c r="G3" s="63"/>
      <c r="H3" s="63"/>
      <c r="I3" s="63"/>
      <c r="J3" s="63" t="s">
        <v>4</v>
      </c>
      <c r="K3" s="63"/>
      <c r="L3" s="63"/>
      <c r="M3" s="63"/>
      <c r="N3" s="63" t="s">
        <v>27</v>
      </c>
      <c r="O3" s="63"/>
      <c r="P3" s="63"/>
      <c r="Q3" s="63"/>
      <c r="R3" s="55" t="s">
        <v>35</v>
      </c>
      <c r="S3" s="56"/>
      <c r="T3" s="57"/>
    </row>
    <row r="4" spans="1:20" ht="15.75" customHeight="1" x14ac:dyDescent="0.25">
      <c r="A4" s="65"/>
      <c r="B4" s="67"/>
      <c r="C4" s="10">
        <v>2018</v>
      </c>
      <c r="D4" s="46">
        <v>2019</v>
      </c>
      <c r="E4" s="10">
        <v>2020</v>
      </c>
      <c r="F4" s="10">
        <v>2018</v>
      </c>
      <c r="G4" s="46">
        <v>2019</v>
      </c>
      <c r="H4" s="10">
        <v>2020</v>
      </c>
      <c r="I4" s="5" t="s">
        <v>5</v>
      </c>
      <c r="J4" s="10">
        <v>2018</v>
      </c>
      <c r="K4" s="46">
        <v>2019</v>
      </c>
      <c r="L4" s="10">
        <v>2020</v>
      </c>
      <c r="M4" s="1" t="s">
        <v>5</v>
      </c>
      <c r="N4" s="10">
        <v>2018</v>
      </c>
      <c r="O4" s="46">
        <v>2019</v>
      </c>
      <c r="P4" s="10">
        <v>2020</v>
      </c>
      <c r="Q4" s="1" t="s">
        <v>5</v>
      </c>
      <c r="R4" s="6">
        <v>2018</v>
      </c>
      <c r="S4" s="6">
        <v>2019</v>
      </c>
      <c r="T4" s="6">
        <v>2020</v>
      </c>
    </row>
    <row r="5" spans="1:20" ht="35.25" customHeight="1" x14ac:dyDescent="0.25">
      <c r="A5" s="68" t="s">
        <v>28</v>
      </c>
      <c r="B5" s="11" t="s">
        <v>6</v>
      </c>
      <c r="C5" s="12">
        <v>13</v>
      </c>
      <c r="D5" s="47">
        <v>11</v>
      </c>
      <c r="E5" s="12">
        <v>2</v>
      </c>
      <c r="F5" s="12">
        <v>69</v>
      </c>
      <c r="G5" s="47">
        <v>54</v>
      </c>
      <c r="H5" s="12">
        <v>100</v>
      </c>
      <c r="I5" s="8"/>
      <c r="J5" s="12">
        <v>100</v>
      </c>
      <c r="K5" s="47">
        <v>100</v>
      </c>
      <c r="L5" s="12">
        <v>100</v>
      </c>
      <c r="M5" s="8"/>
      <c r="N5" s="12">
        <v>3.8</v>
      </c>
      <c r="O5" s="47">
        <v>3.7</v>
      </c>
      <c r="P5" s="12">
        <v>4</v>
      </c>
      <c r="Q5" s="8"/>
      <c r="R5" s="7" t="s">
        <v>34</v>
      </c>
      <c r="S5" s="7" t="s">
        <v>34</v>
      </c>
      <c r="T5" s="7" t="s">
        <v>34</v>
      </c>
    </row>
    <row r="6" spans="1:20" ht="15.75" customHeight="1" x14ac:dyDescent="0.25">
      <c r="A6" s="69"/>
      <c r="B6" s="11" t="s">
        <v>7</v>
      </c>
      <c r="C6" s="12">
        <v>13</v>
      </c>
      <c r="D6" s="47">
        <v>12</v>
      </c>
      <c r="E6" s="12">
        <v>2</v>
      </c>
      <c r="F6" s="12">
        <v>61.5</v>
      </c>
      <c r="G6" s="47">
        <v>75</v>
      </c>
      <c r="H6" s="12">
        <v>100</v>
      </c>
      <c r="I6" s="8"/>
      <c r="J6" s="12">
        <v>100</v>
      </c>
      <c r="K6" s="47">
        <v>100</v>
      </c>
      <c r="L6" s="12">
        <v>100</v>
      </c>
      <c r="M6" s="8"/>
      <c r="N6" s="12">
        <v>4.2</v>
      </c>
      <c r="O6" s="47">
        <v>4.0999999999999996</v>
      </c>
      <c r="P6" s="12">
        <v>4</v>
      </c>
      <c r="Q6" s="8"/>
      <c r="R6" s="4"/>
      <c r="S6" s="4"/>
      <c r="T6" s="4"/>
    </row>
    <row r="7" spans="1:20" ht="15.75" customHeight="1" x14ac:dyDescent="0.25">
      <c r="A7" s="69"/>
      <c r="B7" s="11" t="s">
        <v>8</v>
      </c>
      <c r="C7" s="12">
        <v>13</v>
      </c>
      <c r="D7" s="47">
        <v>12</v>
      </c>
      <c r="E7" s="12">
        <v>2</v>
      </c>
      <c r="F7" s="12">
        <v>61.5</v>
      </c>
      <c r="G7" s="47">
        <v>33</v>
      </c>
      <c r="H7" s="12">
        <v>50</v>
      </c>
      <c r="I7" s="8"/>
      <c r="J7" s="12">
        <v>100</v>
      </c>
      <c r="K7" s="47">
        <v>100</v>
      </c>
      <c r="L7" s="12">
        <v>100</v>
      </c>
      <c r="M7" s="8"/>
      <c r="N7" s="12">
        <v>3.6</v>
      </c>
      <c r="O7" s="47">
        <v>3.5</v>
      </c>
      <c r="P7" s="12">
        <v>3.5</v>
      </c>
      <c r="Q7" s="8"/>
      <c r="R7" s="4"/>
      <c r="S7" s="4"/>
      <c r="T7" s="4"/>
    </row>
    <row r="8" spans="1:20" ht="15.75" customHeight="1" x14ac:dyDescent="0.25">
      <c r="A8" s="68" t="s">
        <v>29</v>
      </c>
      <c r="B8" s="11" t="s">
        <v>6</v>
      </c>
      <c r="C8" s="12">
        <v>7</v>
      </c>
      <c r="D8" s="47">
        <v>11</v>
      </c>
      <c r="E8" s="12">
        <v>12</v>
      </c>
      <c r="F8" s="12">
        <v>0</v>
      </c>
      <c r="G8" s="47">
        <v>45.5</v>
      </c>
      <c r="H8" s="12">
        <v>8</v>
      </c>
      <c r="I8" s="8"/>
      <c r="J8" s="12">
        <v>71</v>
      </c>
      <c r="K8" s="47">
        <v>81.900000000000006</v>
      </c>
      <c r="L8" s="12">
        <v>100</v>
      </c>
      <c r="M8" s="8"/>
      <c r="N8" s="12">
        <v>2.7</v>
      </c>
      <c r="O8" s="47">
        <v>3.3</v>
      </c>
      <c r="P8" s="12">
        <v>2.8</v>
      </c>
      <c r="Q8" s="8"/>
      <c r="R8" s="4"/>
      <c r="S8" s="4"/>
      <c r="T8" s="4"/>
    </row>
    <row r="9" spans="1:20" ht="15.75" customHeight="1" x14ac:dyDescent="0.25">
      <c r="A9" s="69"/>
      <c r="B9" s="11" t="s">
        <v>7</v>
      </c>
      <c r="C9" s="12">
        <v>7</v>
      </c>
      <c r="D9" s="47">
        <v>10</v>
      </c>
      <c r="E9" s="12">
        <v>12</v>
      </c>
      <c r="F9" s="12">
        <v>28.6</v>
      </c>
      <c r="G9" s="47">
        <v>50</v>
      </c>
      <c r="H9" s="12">
        <v>17</v>
      </c>
      <c r="I9" s="8"/>
      <c r="J9" s="12">
        <v>86</v>
      </c>
      <c r="K9" s="47">
        <v>100</v>
      </c>
      <c r="L9" s="12">
        <v>75</v>
      </c>
      <c r="M9" s="8"/>
      <c r="N9" s="12">
        <v>3.1</v>
      </c>
      <c r="O9" s="47">
        <v>3.1</v>
      </c>
      <c r="P9" s="12">
        <v>2.9</v>
      </c>
      <c r="Q9" s="8"/>
      <c r="R9" s="4"/>
      <c r="S9" s="4"/>
      <c r="T9" s="4"/>
    </row>
    <row r="10" spans="1:20" ht="15.75" customHeight="1" x14ac:dyDescent="0.25">
      <c r="A10" s="69"/>
      <c r="B10" s="11" t="s">
        <v>9</v>
      </c>
      <c r="C10" s="12">
        <v>7</v>
      </c>
      <c r="D10" s="47">
        <v>11</v>
      </c>
      <c r="E10" s="12">
        <v>12</v>
      </c>
      <c r="F10" s="12">
        <v>57</v>
      </c>
      <c r="G10" s="47">
        <v>63.6</v>
      </c>
      <c r="H10" s="12">
        <v>33</v>
      </c>
      <c r="I10" s="8"/>
      <c r="J10" s="12">
        <v>100</v>
      </c>
      <c r="K10" s="47">
        <v>100</v>
      </c>
      <c r="L10" s="12">
        <v>92</v>
      </c>
      <c r="M10" s="8"/>
      <c r="N10" s="12">
        <v>3.6</v>
      </c>
      <c r="O10" s="47">
        <v>3.7</v>
      </c>
      <c r="P10" s="12">
        <v>3.3</v>
      </c>
      <c r="Q10" s="8"/>
      <c r="R10" s="4"/>
      <c r="S10" s="4"/>
      <c r="T10" s="4"/>
    </row>
    <row r="11" spans="1:20" ht="15.75" customHeight="1" x14ac:dyDescent="0.25">
      <c r="A11" s="69"/>
      <c r="B11" s="11" t="s">
        <v>10</v>
      </c>
      <c r="C11" s="12">
        <v>7</v>
      </c>
      <c r="D11" s="47">
        <v>11</v>
      </c>
      <c r="E11" s="12">
        <v>12</v>
      </c>
      <c r="F11" s="12">
        <v>57</v>
      </c>
      <c r="G11" s="47">
        <v>63.7</v>
      </c>
      <c r="H11" s="12">
        <v>8</v>
      </c>
      <c r="I11" s="8"/>
      <c r="J11" s="12">
        <v>100</v>
      </c>
      <c r="K11" s="47">
        <v>100</v>
      </c>
      <c r="L11" s="12">
        <v>100</v>
      </c>
      <c r="M11" s="8"/>
      <c r="N11" s="12">
        <v>3.7</v>
      </c>
      <c r="O11" s="47">
        <v>3.8</v>
      </c>
      <c r="P11" s="12">
        <v>3.1</v>
      </c>
      <c r="Q11" s="8"/>
      <c r="R11" s="4"/>
      <c r="S11" s="4"/>
      <c r="T11" s="4"/>
    </row>
    <row r="12" spans="1:20" ht="15.75" customHeight="1" x14ac:dyDescent="0.25">
      <c r="A12" s="68" t="s">
        <v>30</v>
      </c>
      <c r="B12" s="11" t="s">
        <v>6</v>
      </c>
      <c r="C12" s="12">
        <v>13</v>
      </c>
      <c r="D12" s="47">
        <v>6</v>
      </c>
      <c r="E12" s="12">
        <v>11</v>
      </c>
      <c r="F12" s="12">
        <v>0</v>
      </c>
      <c r="G12" s="47">
        <v>66.7</v>
      </c>
      <c r="H12" s="12">
        <v>36</v>
      </c>
      <c r="I12" s="8"/>
      <c r="J12" s="12">
        <v>53.8</v>
      </c>
      <c r="K12" s="47">
        <v>66.7</v>
      </c>
      <c r="L12" s="12">
        <v>82</v>
      </c>
      <c r="M12" s="8"/>
      <c r="N12" s="12">
        <v>2.5</v>
      </c>
      <c r="O12" s="47">
        <v>3.5</v>
      </c>
      <c r="P12" s="12">
        <v>3.2</v>
      </c>
      <c r="Q12" s="8"/>
      <c r="R12" s="4"/>
      <c r="S12" s="4"/>
      <c r="T12" s="4"/>
    </row>
    <row r="13" spans="1:20" ht="15.75" customHeight="1" x14ac:dyDescent="0.25">
      <c r="A13" s="69"/>
      <c r="B13" s="11" t="s">
        <v>7</v>
      </c>
      <c r="C13" s="12">
        <v>13</v>
      </c>
      <c r="D13" s="47">
        <v>6</v>
      </c>
      <c r="E13" s="12">
        <v>9</v>
      </c>
      <c r="F13" s="12">
        <v>30.8</v>
      </c>
      <c r="G13" s="47">
        <v>50</v>
      </c>
      <c r="H13" s="12">
        <v>33</v>
      </c>
      <c r="I13" s="8"/>
      <c r="J13" s="12">
        <v>77</v>
      </c>
      <c r="K13" s="47">
        <v>83</v>
      </c>
      <c r="L13" s="12">
        <v>89</v>
      </c>
      <c r="M13" s="8"/>
      <c r="N13" s="12">
        <v>3.1</v>
      </c>
      <c r="O13" s="47">
        <v>3.3</v>
      </c>
      <c r="P13" s="12">
        <v>3.2</v>
      </c>
      <c r="Q13" s="8"/>
      <c r="R13" s="4"/>
      <c r="S13" s="4"/>
      <c r="T13" s="4"/>
    </row>
    <row r="14" spans="1:20" ht="15.75" customHeight="1" x14ac:dyDescent="0.25">
      <c r="A14" s="69"/>
      <c r="B14" s="11" t="s">
        <v>10</v>
      </c>
      <c r="C14" s="12">
        <v>14</v>
      </c>
      <c r="D14" s="47">
        <v>5</v>
      </c>
      <c r="E14" s="12">
        <v>10</v>
      </c>
      <c r="F14" s="12">
        <v>42.9</v>
      </c>
      <c r="G14" s="47">
        <v>40</v>
      </c>
      <c r="H14" s="12">
        <v>20</v>
      </c>
      <c r="I14" s="8"/>
      <c r="J14" s="12">
        <v>93</v>
      </c>
      <c r="K14" s="47">
        <v>100</v>
      </c>
      <c r="L14" s="12">
        <v>70</v>
      </c>
      <c r="M14" s="8"/>
      <c r="N14" s="12">
        <v>3.4</v>
      </c>
      <c r="O14" s="47">
        <v>3.4</v>
      </c>
      <c r="P14" s="12">
        <v>2.9</v>
      </c>
      <c r="Q14" s="8"/>
      <c r="R14" s="4"/>
      <c r="S14" s="4"/>
      <c r="T14" s="4"/>
    </row>
    <row r="15" spans="1:20" ht="15.75" customHeight="1" x14ac:dyDescent="0.25">
      <c r="A15" s="69"/>
      <c r="B15" s="11" t="s">
        <v>11</v>
      </c>
      <c r="C15" s="12">
        <v>10</v>
      </c>
      <c r="D15" s="47">
        <v>6</v>
      </c>
      <c r="E15" s="12">
        <v>11</v>
      </c>
      <c r="F15" s="12">
        <v>60</v>
      </c>
      <c r="G15" s="47">
        <v>66.7</v>
      </c>
      <c r="H15" s="12">
        <v>36</v>
      </c>
      <c r="I15" s="8"/>
      <c r="J15" s="12">
        <v>100</v>
      </c>
      <c r="K15" s="47">
        <v>100</v>
      </c>
      <c r="L15" s="12">
        <v>91</v>
      </c>
      <c r="M15" s="8"/>
      <c r="N15" s="12">
        <v>3.6</v>
      </c>
      <c r="O15" s="47">
        <v>3.8</v>
      </c>
      <c r="P15" s="12">
        <v>2.9</v>
      </c>
      <c r="Q15" s="8"/>
      <c r="R15" s="4"/>
      <c r="S15" s="4"/>
      <c r="T15" s="4"/>
    </row>
    <row r="16" spans="1:20" ht="15.75" customHeight="1" x14ac:dyDescent="0.25">
      <c r="A16" s="69"/>
      <c r="B16" s="11" t="s">
        <v>12</v>
      </c>
      <c r="C16" s="12">
        <v>11</v>
      </c>
      <c r="D16" s="47">
        <v>6</v>
      </c>
      <c r="E16" s="12">
        <v>11</v>
      </c>
      <c r="F16" s="12">
        <v>9.1</v>
      </c>
      <c r="G16" s="47">
        <v>66.7</v>
      </c>
      <c r="H16" s="12">
        <v>45</v>
      </c>
      <c r="I16" s="8"/>
      <c r="J16" s="12">
        <v>45.5</v>
      </c>
      <c r="K16" s="47">
        <v>100</v>
      </c>
      <c r="L16" s="12">
        <v>82</v>
      </c>
      <c r="M16" s="8"/>
      <c r="N16" s="12">
        <v>2.5</v>
      </c>
      <c r="O16" s="47">
        <v>3.7</v>
      </c>
      <c r="P16" s="12">
        <v>3.3</v>
      </c>
      <c r="Q16" s="8"/>
      <c r="R16" s="4"/>
      <c r="S16" s="4"/>
      <c r="T16" s="4"/>
    </row>
    <row r="17" spans="1:20" ht="15.75" customHeight="1" x14ac:dyDescent="0.25">
      <c r="A17" s="75"/>
      <c r="B17" s="11" t="s">
        <v>9</v>
      </c>
      <c r="C17" s="12">
        <v>12</v>
      </c>
      <c r="D17" s="47">
        <v>6</v>
      </c>
      <c r="E17" s="12">
        <v>11</v>
      </c>
      <c r="F17" s="12">
        <v>33</v>
      </c>
      <c r="G17" s="47">
        <v>50</v>
      </c>
      <c r="H17" s="12">
        <v>36</v>
      </c>
      <c r="I17" s="8"/>
      <c r="J17" s="12">
        <v>91.6</v>
      </c>
      <c r="K17" s="47">
        <v>83</v>
      </c>
      <c r="L17" s="12">
        <v>73</v>
      </c>
      <c r="M17" s="8"/>
      <c r="N17" s="12">
        <v>3.2</v>
      </c>
      <c r="O17" s="47">
        <v>3.3</v>
      </c>
      <c r="P17" s="12">
        <v>3.1</v>
      </c>
      <c r="Q17" s="8"/>
      <c r="R17" s="4"/>
      <c r="S17" s="4"/>
      <c r="T17" s="4"/>
    </row>
    <row r="18" spans="1:20" ht="15.75" customHeight="1" x14ac:dyDescent="0.25">
      <c r="A18" s="60" t="s">
        <v>31</v>
      </c>
      <c r="B18" s="11" t="s">
        <v>6</v>
      </c>
      <c r="C18" s="12"/>
      <c r="D18" s="47">
        <v>10</v>
      </c>
      <c r="E18" s="12">
        <v>5</v>
      </c>
      <c r="F18" s="12"/>
      <c r="G18" s="47">
        <v>20</v>
      </c>
      <c r="H18" s="12">
        <v>50</v>
      </c>
      <c r="I18" s="8"/>
      <c r="J18" s="12"/>
      <c r="K18" s="47">
        <v>60</v>
      </c>
      <c r="L18" s="12">
        <v>75</v>
      </c>
      <c r="M18" s="8"/>
      <c r="N18" s="12"/>
      <c r="O18" s="47">
        <v>2.8</v>
      </c>
      <c r="P18" s="12">
        <v>3.3</v>
      </c>
      <c r="Q18" s="8"/>
      <c r="R18" s="4"/>
      <c r="S18" s="4"/>
      <c r="T18" s="4"/>
    </row>
    <row r="19" spans="1:20" ht="15.75" customHeight="1" x14ac:dyDescent="0.25">
      <c r="A19" s="61"/>
      <c r="B19" s="11" t="s">
        <v>7</v>
      </c>
      <c r="C19" s="12"/>
      <c r="D19" s="47">
        <v>7</v>
      </c>
      <c r="E19" s="12">
        <v>5</v>
      </c>
      <c r="F19" s="12"/>
      <c r="G19" s="47">
        <v>42.9</v>
      </c>
      <c r="H19" s="12">
        <v>33</v>
      </c>
      <c r="I19" s="8"/>
      <c r="J19" s="12"/>
      <c r="K19" s="47">
        <v>100</v>
      </c>
      <c r="L19" s="12">
        <v>100</v>
      </c>
      <c r="M19" s="8"/>
      <c r="N19" s="12"/>
      <c r="O19" s="47">
        <v>3.1</v>
      </c>
      <c r="P19" s="12">
        <v>3.3</v>
      </c>
      <c r="Q19" s="8"/>
      <c r="R19" s="4"/>
      <c r="S19" s="4"/>
      <c r="T19" s="4"/>
    </row>
    <row r="20" spans="1:20" ht="15.75" customHeight="1" x14ac:dyDescent="0.25">
      <c r="A20" s="61"/>
      <c r="B20" s="13" t="s">
        <v>13</v>
      </c>
      <c r="C20" s="12"/>
      <c r="D20" s="47">
        <v>10</v>
      </c>
      <c r="E20" s="12">
        <v>4</v>
      </c>
      <c r="F20" s="12"/>
      <c r="G20" s="47">
        <v>10</v>
      </c>
      <c r="H20" s="12">
        <v>0</v>
      </c>
      <c r="I20" s="8"/>
      <c r="J20" s="12"/>
      <c r="K20" s="47">
        <v>40</v>
      </c>
      <c r="L20" s="12">
        <v>100</v>
      </c>
      <c r="M20" s="8"/>
      <c r="N20" s="12"/>
      <c r="O20" s="47">
        <v>2.5</v>
      </c>
      <c r="P20" s="12">
        <v>3</v>
      </c>
      <c r="Q20" s="8"/>
      <c r="R20" s="4"/>
      <c r="S20" s="4"/>
      <c r="T20" s="4"/>
    </row>
    <row r="21" spans="1:20" ht="15.75" customHeight="1" x14ac:dyDescent="0.25">
      <c r="A21" s="61"/>
      <c r="B21" s="13" t="s">
        <v>11</v>
      </c>
      <c r="C21" s="12"/>
      <c r="D21" s="47">
        <v>7</v>
      </c>
      <c r="E21" s="12">
        <v>11</v>
      </c>
      <c r="F21" s="12"/>
      <c r="G21" s="47">
        <v>42.9</v>
      </c>
      <c r="H21" s="12">
        <v>36</v>
      </c>
      <c r="I21" s="8"/>
      <c r="J21" s="12"/>
      <c r="K21" s="47">
        <v>100</v>
      </c>
      <c r="L21" s="12">
        <v>91</v>
      </c>
      <c r="M21" s="8"/>
      <c r="N21" s="12"/>
      <c r="O21" s="47">
        <v>3.4</v>
      </c>
      <c r="P21" s="12">
        <v>3.5</v>
      </c>
      <c r="Q21" s="8"/>
      <c r="R21" s="4"/>
      <c r="S21" s="4"/>
      <c r="T21" s="4"/>
    </row>
    <row r="22" spans="1:20" ht="15.75" customHeight="1" x14ac:dyDescent="0.25">
      <c r="A22" s="61"/>
      <c r="B22" s="13" t="s">
        <v>10</v>
      </c>
      <c r="C22" s="12"/>
      <c r="D22" s="47">
        <v>9</v>
      </c>
      <c r="E22" s="12">
        <v>1</v>
      </c>
      <c r="F22" s="12"/>
      <c r="G22" s="47">
        <v>55.6</v>
      </c>
      <c r="H22" s="12">
        <v>25</v>
      </c>
      <c r="I22" s="8"/>
      <c r="J22" s="12"/>
      <c r="K22" s="47">
        <v>88.9</v>
      </c>
      <c r="L22" s="12">
        <v>75</v>
      </c>
      <c r="M22" s="8"/>
      <c r="N22" s="12"/>
      <c r="O22" s="47">
        <v>3.4</v>
      </c>
      <c r="P22" s="12">
        <v>3</v>
      </c>
      <c r="Q22" s="8"/>
      <c r="R22" s="4"/>
      <c r="S22" s="4"/>
      <c r="T22" s="4"/>
    </row>
    <row r="23" spans="1:20" ht="15.75" customHeight="1" x14ac:dyDescent="0.25">
      <c r="A23" s="61"/>
      <c r="B23" s="13" t="s">
        <v>9</v>
      </c>
      <c r="C23" s="12"/>
      <c r="D23" s="47">
        <v>10</v>
      </c>
      <c r="E23" s="12">
        <v>4</v>
      </c>
      <c r="F23" s="12"/>
      <c r="G23" s="47">
        <v>30</v>
      </c>
      <c r="H23" s="12">
        <v>25</v>
      </c>
      <c r="I23" s="8"/>
      <c r="J23" s="12"/>
      <c r="K23" s="47">
        <v>70</v>
      </c>
      <c r="L23" s="12">
        <v>100</v>
      </c>
      <c r="M23" s="8"/>
      <c r="N23" s="12"/>
      <c r="O23" s="47">
        <v>3</v>
      </c>
      <c r="P23" s="12">
        <v>3.3</v>
      </c>
      <c r="Q23" s="8"/>
      <c r="R23" s="4"/>
      <c r="S23" s="4"/>
      <c r="T23" s="4"/>
    </row>
    <row r="24" spans="1:20" ht="15.75" customHeight="1" x14ac:dyDescent="0.25">
      <c r="A24" s="61"/>
      <c r="B24" s="11" t="s">
        <v>12</v>
      </c>
      <c r="C24" s="12"/>
      <c r="D24" s="47">
        <v>10</v>
      </c>
      <c r="E24" s="12">
        <v>3</v>
      </c>
      <c r="F24" s="12"/>
      <c r="G24" s="47">
        <v>30</v>
      </c>
      <c r="H24" s="12">
        <v>0</v>
      </c>
      <c r="I24" s="8"/>
      <c r="J24" s="12"/>
      <c r="K24" s="47">
        <v>80</v>
      </c>
      <c r="L24" s="12">
        <v>100</v>
      </c>
      <c r="M24" s="8"/>
      <c r="N24" s="12"/>
      <c r="O24" s="47">
        <v>3.1</v>
      </c>
      <c r="P24" s="12">
        <v>3</v>
      </c>
      <c r="Q24" s="8"/>
      <c r="R24" s="4"/>
      <c r="S24" s="4"/>
      <c r="T24" s="4"/>
    </row>
    <row r="25" spans="1:20" ht="15.75" customHeight="1" x14ac:dyDescent="0.25">
      <c r="A25" s="61"/>
      <c r="B25" s="13" t="s">
        <v>14</v>
      </c>
      <c r="C25" s="12"/>
      <c r="D25" s="47">
        <v>10</v>
      </c>
      <c r="E25" s="12">
        <v>0</v>
      </c>
      <c r="F25" s="12"/>
      <c r="G25" s="47">
        <v>0</v>
      </c>
      <c r="H25" s="12">
        <v>25</v>
      </c>
      <c r="I25" s="8"/>
      <c r="J25" s="12"/>
      <c r="K25" s="47">
        <v>20</v>
      </c>
      <c r="L25" s="12">
        <v>100</v>
      </c>
      <c r="M25" s="8"/>
      <c r="N25" s="12"/>
      <c r="O25" s="47">
        <v>2.2000000000000002</v>
      </c>
      <c r="P25" s="12">
        <v>3.3</v>
      </c>
      <c r="Q25" s="8"/>
      <c r="R25" s="4"/>
      <c r="S25" s="4"/>
      <c r="T25" s="4"/>
    </row>
    <row r="26" spans="1:20" ht="15.75" customHeight="1" x14ac:dyDescent="0.25">
      <c r="A26" s="61"/>
      <c r="B26" s="13" t="s">
        <v>15</v>
      </c>
      <c r="C26" s="12"/>
      <c r="D26" s="47"/>
      <c r="E26" s="12"/>
      <c r="F26" s="12"/>
      <c r="G26" s="47"/>
      <c r="H26" s="12"/>
      <c r="I26" s="8"/>
      <c r="J26" s="12"/>
      <c r="K26" s="47"/>
      <c r="L26" s="12"/>
      <c r="M26" s="8"/>
      <c r="N26" s="12"/>
      <c r="O26" s="47"/>
      <c r="P26" s="12"/>
      <c r="Q26" s="8"/>
      <c r="R26" s="4"/>
      <c r="S26" s="4"/>
      <c r="T26" s="4"/>
    </row>
    <row r="27" spans="1:20" ht="15.75" customHeight="1" x14ac:dyDescent="0.25">
      <c r="A27" s="62"/>
      <c r="B27" s="13" t="s">
        <v>16</v>
      </c>
      <c r="C27" s="12"/>
      <c r="D27" s="47"/>
      <c r="E27" s="12"/>
      <c r="F27" s="12"/>
      <c r="G27" s="47"/>
      <c r="H27" s="12"/>
      <c r="I27" s="8"/>
      <c r="J27" s="12"/>
      <c r="K27" s="47"/>
      <c r="L27" s="12"/>
      <c r="M27" s="8"/>
      <c r="N27" s="12"/>
      <c r="O27" s="47"/>
      <c r="P27" s="12"/>
      <c r="Q27" s="8"/>
      <c r="R27" s="4"/>
      <c r="S27" s="4"/>
      <c r="T27" s="4"/>
    </row>
    <row r="28" spans="1:20" ht="15.75" customHeight="1" x14ac:dyDescent="0.25">
      <c r="A28" s="60" t="s">
        <v>32</v>
      </c>
      <c r="B28" s="11" t="s">
        <v>6</v>
      </c>
      <c r="C28" s="12"/>
      <c r="D28" s="47"/>
      <c r="E28" s="12">
        <v>10</v>
      </c>
      <c r="F28" s="12"/>
      <c r="G28" s="47"/>
      <c r="H28" s="12">
        <v>40</v>
      </c>
      <c r="I28" s="8"/>
      <c r="J28" s="12"/>
      <c r="K28" s="47"/>
      <c r="L28" s="12">
        <v>100</v>
      </c>
      <c r="M28" s="8"/>
      <c r="N28" s="12"/>
      <c r="O28" s="47"/>
      <c r="P28" s="12">
        <v>3.4</v>
      </c>
      <c r="Q28" s="8"/>
      <c r="R28" s="4"/>
      <c r="S28" s="4"/>
      <c r="T28" s="4"/>
    </row>
    <row r="29" spans="1:20" ht="15.75" customHeight="1" x14ac:dyDescent="0.25">
      <c r="A29" s="61"/>
      <c r="B29" s="11" t="s">
        <v>7</v>
      </c>
      <c r="C29" s="12"/>
      <c r="D29" s="47"/>
      <c r="E29" s="12">
        <v>9</v>
      </c>
      <c r="F29" s="12"/>
      <c r="G29" s="47"/>
      <c r="H29" s="12">
        <v>22</v>
      </c>
      <c r="I29" s="8"/>
      <c r="J29" s="12"/>
      <c r="K29" s="47"/>
      <c r="L29" s="12">
        <v>77</v>
      </c>
      <c r="M29" s="8"/>
      <c r="N29" s="12"/>
      <c r="O29" s="47"/>
      <c r="P29" s="12">
        <v>3</v>
      </c>
      <c r="Q29" s="8"/>
      <c r="R29" s="4"/>
      <c r="S29" s="4"/>
      <c r="T29" s="4"/>
    </row>
    <row r="30" spans="1:20" ht="15.75" customHeight="1" x14ac:dyDescent="0.25">
      <c r="A30" s="61"/>
      <c r="B30" s="13" t="s">
        <v>9</v>
      </c>
      <c r="C30" s="12"/>
      <c r="D30" s="47"/>
      <c r="E30" s="12">
        <v>10</v>
      </c>
      <c r="F30" s="12"/>
      <c r="G30" s="47"/>
      <c r="H30" s="12">
        <v>40</v>
      </c>
      <c r="I30" s="8"/>
      <c r="J30" s="12"/>
      <c r="K30" s="47"/>
      <c r="L30" s="12">
        <v>80</v>
      </c>
      <c r="M30" s="8"/>
      <c r="N30" s="12"/>
      <c r="O30" s="47"/>
      <c r="P30" s="12">
        <v>3.2</v>
      </c>
      <c r="Q30" s="8"/>
      <c r="R30" s="4"/>
      <c r="S30" s="4"/>
      <c r="T30" s="4"/>
    </row>
    <row r="31" spans="1:20" ht="15.75" customHeight="1" x14ac:dyDescent="0.25">
      <c r="A31" s="61"/>
      <c r="B31" s="13" t="s">
        <v>10</v>
      </c>
      <c r="C31" s="12"/>
      <c r="D31" s="47"/>
      <c r="E31" s="12">
        <v>8</v>
      </c>
      <c r="F31" s="12"/>
      <c r="G31" s="47"/>
      <c r="H31" s="12">
        <v>25</v>
      </c>
      <c r="I31" s="8"/>
      <c r="J31" s="12"/>
      <c r="K31" s="47"/>
      <c r="L31" s="12">
        <v>87</v>
      </c>
      <c r="M31" s="8"/>
      <c r="N31" s="12"/>
      <c r="O31" s="47"/>
      <c r="P31" s="12">
        <v>3.1</v>
      </c>
      <c r="Q31" s="8"/>
      <c r="R31" s="4"/>
      <c r="S31" s="4"/>
      <c r="T31" s="4"/>
    </row>
    <row r="32" spans="1:20" ht="15.75" customHeight="1" x14ac:dyDescent="0.25">
      <c r="A32" s="61"/>
      <c r="B32" s="11" t="s">
        <v>12</v>
      </c>
      <c r="C32" s="12"/>
      <c r="D32" s="47"/>
      <c r="E32" s="12">
        <v>10</v>
      </c>
      <c r="F32" s="12"/>
      <c r="G32" s="47"/>
      <c r="H32" s="12">
        <v>30</v>
      </c>
      <c r="I32" s="8"/>
      <c r="J32" s="12"/>
      <c r="K32" s="47"/>
      <c r="L32" s="12">
        <v>90</v>
      </c>
      <c r="M32" s="8"/>
      <c r="N32" s="12"/>
      <c r="O32" s="47"/>
      <c r="P32" s="12">
        <v>2.8</v>
      </c>
      <c r="Q32" s="8"/>
      <c r="R32" s="4"/>
      <c r="S32" s="4"/>
      <c r="T32" s="4"/>
    </row>
    <row r="33" spans="1:20" ht="15.75" customHeight="1" x14ac:dyDescent="0.25">
      <c r="A33" s="61"/>
      <c r="B33" s="13" t="s">
        <v>11</v>
      </c>
      <c r="C33" s="12"/>
      <c r="D33" s="47"/>
      <c r="E33" s="12">
        <v>8</v>
      </c>
      <c r="F33" s="12"/>
      <c r="G33" s="47"/>
      <c r="H33" s="12">
        <v>25</v>
      </c>
      <c r="I33" s="8"/>
      <c r="J33" s="12"/>
      <c r="K33" s="47"/>
      <c r="L33" s="12">
        <v>87</v>
      </c>
      <c r="M33" s="8"/>
      <c r="N33" s="12"/>
      <c r="O33" s="47"/>
      <c r="P33" s="12">
        <v>3.3</v>
      </c>
      <c r="Q33" s="8"/>
      <c r="R33" s="4"/>
      <c r="S33" s="4"/>
      <c r="T33" s="4"/>
    </row>
    <row r="34" spans="1:20" ht="15.75" customHeight="1" x14ac:dyDescent="0.25">
      <c r="A34" s="61"/>
      <c r="B34" s="13" t="s">
        <v>13</v>
      </c>
      <c r="C34" s="12"/>
      <c r="D34" s="47"/>
      <c r="E34" s="12">
        <v>10</v>
      </c>
      <c r="F34" s="12"/>
      <c r="G34" s="47"/>
      <c r="H34" s="12">
        <v>10</v>
      </c>
      <c r="I34" s="8"/>
      <c r="J34" s="12"/>
      <c r="K34" s="47"/>
      <c r="L34" s="12">
        <v>70</v>
      </c>
      <c r="M34" s="8"/>
      <c r="N34" s="12"/>
      <c r="O34" s="47"/>
      <c r="P34" s="12">
        <v>2.8</v>
      </c>
      <c r="Q34" s="8"/>
      <c r="R34" s="4"/>
      <c r="S34" s="4"/>
      <c r="T34" s="4"/>
    </row>
    <row r="35" spans="1:20" ht="15.75" customHeight="1" x14ac:dyDescent="0.25">
      <c r="A35" s="62"/>
      <c r="B35" s="11" t="s">
        <v>17</v>
      </c>
      <c r="C35" s="12"/>
      <c r="D35" s="47"/>
      <c r="E35" s="12">
        <v>9</v>
      </c>
      <c r="F35" s="12"/>
      <c r="G35" s="47"/>
      <c r="H35" s="12">
        <v>33</v>
      </c>
      <c r="I35" s="8"/>
      <c r="J35" s="12"/>
      <c r="K35" s="47"/>
      <c r="L35" s="12">
        <v>100</v>
      </c>
      <c r="M35" s="8"/>
      <c r="N35" s="12"/>
      <c r="O35" s="47"/>
      <c r="P35" s="12">
        <v>3.3</v>
      </c>
      <c r="Q35" s="8"/>
      <c r="R35" s="4"/>
      <c r="S35" s="4"/>
      <c r="T35" s="4"/>
    </row>
    <row r="36" spans="1:20" ht="15.75" customHeight="1" x14ac:dyDescent="0.25">
      <c r="A36" s="3">
        <v>10</v>
      </c>
      <c r="B36" s="13" t="s">
        <v>18</v>
      </c>
      <c r="C36" s="12"/>
      <c r="D36" s="47"/>
      <c r="E36" s="12"/>
      <c r="F36" s="12"/>
      <c r="G36" s="47"/>
      <c r="H36" s="12"/>
      <c r="I36" s="8"/>
      <c r="J36" s="12"/>
      <c r="K36" s="47"/>
      <c r="L36" s="12"/>
      <c r="M36" s="8"/>
      <c r="N36" s="12"/>
      <c r="O36" s="47"/>
      <c r="P36" s="12"/>
      <c r="Q36" s="8"/>
      <c r="R36" s="4"/>
      <c r="S36" s="4"/>
      <c r="T36" s="4"/>
    </row>
    <row r="37" spans="1:20" ht="15.75" customHeight="1" x14ac:dyDescent="0.25">
      <c r="A37" s="72">
        <v>11</v>
      </c>
      <c r="B37" s="13" t="s">
        <v>19</v>
      </c>
      <c r="C37" s="12">
        <v>2</v>
      </c>
      <c r="D37" s="47">
        <v>1</v>
      </c>
      <c r="E37" s="12"/>
      <c r="F37" s="12">
        <v>0</v>
      </c>
      <c r="G37" s="47">
        <v>100</v>
      </c>
      <c r="H37" s="12"/>
      <c r="I37" s="8"/>
      <c r="J37" s="12">
        <v>100</v>
      </c>
      <c r="K37" s="47">
        <v>100</v>
      </c>
      <c r="L37" s="12"/>
      <c r="M37" s="8"/>
      <c r="N37" s="12">
        <v>3</v>
      </c>
      <c r="O37" s="47">
        <v>4</v>
      </c>
      <c r="P37" s="12"/>
      <c r="Q37" s="8"/>
      <c r="R37" s="4"/>
      <c r="S37" s="4"/>
      <c r="T37" s="4"/>
    </row>
    <row r="38" spans="1:20" ht="15.75" customHeight="1" x14ac:dyDescent="0.25">
      <c r="A38" s="72"/>
      <c r="B38" s="13" t="s">
        <v>20</v>
      </c>
      <c r="C38" s="12">
        <v>2</v>
      </c>
      <c r="D38" s="47">
        <v>4</v>
      </c>
      <c r="E38" s="12"/>
      <c r="F38" s="12">
        <v>50</v>
      </c>
      <c r="G38" s="47">
        <v>75</v>
      </c>
      <c r="H38" s="12"/>
      <c r="I38" s="8"/>
      <c r="J38" s="12">
        <v>100</v>
      </c>
      <c r="K38" s="47">
        <v>100</v>
      </c>
      <c r="L38" s="12"/>
      <c r="M38" s="8"/>
      <c r="N38" s="12">
        <v>3.5</v>
      </c>
      <c r="O38" s="47">
        <v>3.8</v>
      </c>
      <c r="P38" s="12"/>
      <c r="Q38" s="8"/>
      <c r="R38" s="4"/>
      <c r="S38" s="4"/>
      <c r="T38" s="4"/>
    </row>
    <row r="39" spans="1:20" ht="15.75" customHeight="1" x14ac:dyDescent="0.25">
      <c r="A39" s="72"/>
      <c r="B39" s="13" t="s">
        <v>17</v>
      </c>
      <c r="C39" s="12">
        <v>2</v>
      </c>
      <c r="D39" s="47">
        <v>1</v>
      </c>
      <c r="E39" s="12"/>
      <c r="F39" s="12">
        <v>50</v>
      </c>
      <c r="G39" s="47">
        <v>100</v>
      </c>
      <c r="H39" s="12"/>
      <c r="I39" s="8"/>
      <c r="J39" s="12">
        <v>100</v>
      </c>
      <c r="K39" s="47">
        <v>100</v>
      </c>
      <c r="L39" s="12"/>
      <c r="M39" s="8"/>
      <c r="N39" s="12">
        <v>3.5</v>
      </c>
      <c r="O39" s="47">
        <v>4</v>
      </c>
      <c r="P39" s="12"/>
      <c r="Q39" s="8"/>
      <c r="R39" s="4"/>
      <c r="S39" s="4"/>
      <c r="T39" s="4"/>
    </row>
    <row r="40" spans="1:20" ht="15.75" customHeight="1" x14ac:dyDescent="0.25">
      <c r="A40" s="72"/>
      <c r="B40" s="13" t="s">
        <v>13</v>
      </c>
      <c r="C40" s="12">
        <v>1</v>
      </c>
      <c r="D40" s="47">
        <v>1</v>
      </c>
      <c r="E40" s="12"/>
      <c r="F40" s="12">
        <v>0</v>
      </c>
      <c r="G40" s="47">
        <v>0</v>
      </c>
      <c r="H40" s="12"/>
      <c r="I40" s="8"/>
      <c r="J40" s="12">
        <v>100</v>
      </c>
      <c r="K40" s="47">
        <v>100</v>
      </c>
      <c r="L40" s="12"/>
      <c r="M40" s="8"/>
      <c r="N40" s="12">
        <v>3</v>
      </c>
      <c r="O40" s="47">
        <v>3</v>
      </c>
      <c r="P40" s="12"/>
      <c r="Q40" s="8"/>
      <c r="R40" s="4"/>
      <c r="S40" s="4"/>
      <c r="T40" s="4"/>
    </row>
    <row r="41" spans="1:20" ht="15.75" customHeight="1" x14ac:dyDescent="0.25">
      <c r="A41" s="72"/>
      <c r="B41" s="13" t="s">
        <v>10</v>
      </c>
      <c r="C41" s="12">
        <v>2</v>
      </c>
      <c r="D41" s="47">
        <v>1</v>
      </c>
      <c r="E41" s="12"/>
      <c r="F41" s="12">
        <v>0</v>
      </c>
      <c r="G41" s="47">
        <v>100</v>
      </c>
      <c r="H41" s="12"/>
      <c r="I41" s="8"/>
      <c r="J41" s="12">
        <v>100</v>
      </c>
      <c r="K41" s="47">
        <v>100</v>
      </c>
      <c r="L41" s="12"/>
      <c r="M41" s="8"/>
      <c r="N41" s="12">
        <v>3</v>
      </c>
      <c r="O41" s="47">
        <v>5</v>
      </c>
      <c r="P41" s="12"/>
      <c r="Q41" s="8"/>
      <c r="R41" s="4"/>
      <c r="S41" s="4"/>
      <c r="T41" s="4"/>
    </row>
    <row r="42" spans="1:20" ht="15.75" customHeight="1" x14ac:dyDescent="0.25">
      <c r="A42" s="72"/>
      <c r="B42" s="13" t="s">
        <v>21</v>
      </c>
      <c r="C42" s="12"/>
      <c r="D42" s="47"/>
      <c r="E42" s="12"/>
      <c r="F42" s="12"/>
      <c r="G42" s="47"/>
      <c r="H42" s="12"/>
      <c r="I42" s="8"/>
      <c r="J42" s="12"/>
      <c r="K42" s="47"/>
      <c r="L42" s="12"/>
      <c r="M42" s="8"/>
      <c r="N42" s="12"/>
      <c r="O42" s="47"/>
      <c r="P42" s="12"/>
      <c r="Q42" s="8"/>
      <c r="R42" s="4"/>
      <c r="S42" s="4"/>
      <c r="T42" s="4"/>
    </row>
    <row r="43" spans="1:20" ht="31.5" customHeight="1" x14ac:dyDescent="0.25">
      <c r="A43" s="72"/>
      <c r="B43" s="13" t="s">
        <v>22</v>
      </c>
      <c r="C43" s="12"/>
      <c r="D43" s="47">
        <v>1</v>
      </c>
      <c r="E43" s="12"/>
      <c r="F43" s="12"/>
      <c r="G43" s="47">
        <v>0</v>
      </c>
      <c r="H43" s="12"/>
      <c r="I43" s="8"/>
      <c r="J43" s="12"/>
      <c r="K43" s="47">
        <v>100</v>
      </c>
      <c r="L43" s="12"/>
      <c r="M43" s="8"/>
      <c r="N43" s="12"/>
      <c r="O43" s="47">
        <v>3</v>
      </c>
      <c r="P43" s="12"/>
      <c r="Q43" s="8"/>
      <c r="R43" s="4"/>
      <c r="S43" s="4"/>
      <c r="T43" s="4"/>
    </row>
    <row r="44" spans="1:20" ht="38.25" x14ac:dyDescent="0.25">
      <c r="A44" s="72"/>
      <c r="B44" s="13" t="s">
        <v>23</v>
      </c>
      <c r="C44" s="12"/>
      <c r="D44" s="47">
        <v>1</v>
      </c>
      <c r="E44" s="12"/>
      <c r="F44" s="12"/>
      <c r="G44" s="47">
        <v>0</v>
      </c>
      <c r="H44" s="12"/>
      <c r="I44" s="8"/>
      <c r="J44" s="12"/>
      <c r="K44" s="47">
        <v>100</v>
      </c>
      <c r="L44" s="12"/>
      <c r="M44" s="8"/>
      <c r="N44" s="12"/>
      <c r="O44" s="47">
        <v>3</v>
      </c>
      <c r="P44" s="12"/>
      <c r="Q44" s="8"/>
      <c r="R44" s="4"/>
      <c r="S44" s="4"/>
      <c r="T44" s="4"/>
    </row>
    <row r="45" spans="1:20" ht="25.5" x14ac:dyDescent="0.25">
      <c r="A45" s="72"/>
      <c r="B45" s="13" t="s">
        <v>24</v>
      </c>
      <c r="C45" s="12"/>
      <c r="D45" s="54"/>
      <c r="E45" s="33"/>
      <c r="F45" s="33"/>
      <c r="G45" s="54"/>
      <c r="H45" s="33"/>
      <c r="I45" s="4"/>
      <c r="J45" s="33"/>
      <c r="K45" s="54"/>
      <c r="L45" s="33"/>
      <c r="M45" s="4"/>
      <c r="N45" s="33"/>
      <c r="O45" s="54"/>
      <c r="P45" s="12"/>
      <c r="Q45" s="8"/>
      <c r="R45" s="4"/>
      <c r="S45" s="4"/>
      <c r="T45" s="4"/>
    </row>
    <row r="46" spans="1:20" ht="38.25" x14ac:dyDescent="0.25">
      <c r="A46" s="72"/>
      <c r="B46" s="13" t="s">
        <v>25</v>
      </c>
      <c r="C46" s="12"/>
      <c r="D46" s="47"/>
      <c r="E46" s="12"/>
      <c r="F46" s="12"/>
      <c r="G46" s="47"/>
      <c r="H46" s="12"/>
      <c r="I46" s="8"/>
      <c r="J46" s="12"/>
      <c r="K46" s="47"/>
      <c r="L46" s="12"/>
      <c r="M46" s="8"/>
      <c r="N46" s="12"/>
      <c r="O46" s="47"/>
      <c r="P46" s="12"/>
      <c r="Q46" s="8"/>
      <c r="R46" s="4"/>
      <c r="S46" s="4"/>
      <c r="T46" s="4"/>
    </row>
    <row r="47" spans="1:20" ht="38.25" x14ac:dyDescent="0.25">
      <c r="A47" s="72"/>
      <c r="B47" s="13" t="s">
        <v>26</v>
      </c>
      <c r="C47" s="12"/>
      <c r="D47" s="47"/>
      <c r="E47" s="12"/>
      <c r="F47" s="12"/>
      <c r="G47" s="47"/>
      <c r="H47" s="12"/>
      <c r="I47" s="8"/>
      <c r="J47" s="12"/>
      <c r="K47" s="47"/>
      <c r="L47" s="12"/>
      <c r="M47" s="8"/>
      <c r="N47" s="12"/>
      <c r="O47" s="47"/>
      <c r="P47" s="12"/>
      <c r="Q47" s="8"/>
      <c r="R47" s="4"/>
      <c r="S47" s="4"/>
      <c r="T47" s="4"/>
    </row>
    <row r="49" spans="1:17" x14ac:dyDescent="0.25">
      <c r="A49" s="74" t="s">
        <v>33</v>
      </c>
      <c r="B49" s="74"/>
      <c r="C49" s="74"/>
      <c r="D49" s="74"/>
      <c r="E49" s="74"/>
      <c r="F49" s="74"/>
      <c r="G49" s="74"/>
      <c r="H49" s="74"/>
      <c r="I49" s="74"/>
      <c r="J49" s="74"/>
      <c r="K49" s="74"/>
      <c r="L49" s="74"/>
      <c r="M49" s="74"/>
      <c r="N49" s="74"/>
      <c r="O49" s="74"/>
      <c r="P49" s="74"/>
      <c r="Q49" s="74"/>
    </row>
  </sheetData>
  <mergeCells count="15">
    <mergeCell ref="A49:Q49"/>
    <mergeCell ref="A37:A47"/>
    <mergeCell ref="R3:T3"/>
    <mergeCell ref="A12:A17"/>
    <mergeCell ref="A18:A27"/>
    <mergeCell ref="A28:A35"/>
    <mergeCell ref="A5:A7"/>
    <mergeCell ref="A8:A11"/>
    <mergeCell ref="A1:Q2"/>
    <mergeCell ref="A3:A4"/>
    <mergeCell ref="B3:B4"/>
    <mergeCell ref="C3:E3"/>
    <mergeCell ref="F3:I3"/>
    <mergeCell ref="J3:M3"/>
    <mergeCell ref="N3:Q3"/>
  </mergeCells>
  <pageMargins left="0.7" right="0.7" top="0.75" bottom="0.75" header="0.3" footer="0.3"/>
  <pageSetup paperSize="9" scale="7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workbookViewId="0">
      <pane xSplit="1" ySplit="4" topLeftCell="B5" activePane="bottomRight" state="frozen"/>
      <selection pane="topRight" activeCell="B1" sqref="B1"/>
      <selection pane="bottomLeft" activeCell="A5" sqref="A5"/>
      <selection pane="bottomRight" activeCell="M16" sqref="M16"/>
    </sheetView>
  </sheetViews>
  <sheetFormatPr defaultRowHeight="15" x14ac:dyDescent="0.25"/>
  <cols>
    <col min="1" max="1" width="21.28515625" customWidth="1"/>
    <col min="2" max="2" width="19.140625" style="14" customWidth="1"/>
    <col min="3" max="3" width="9.140625" style="14"/>
    <col min="4" max="4" width="9.140625" style="48"/>
    <col min="5" max="6" width="9.140625" style="14"/>
    <col min="7" max="7" width="9.140625" style="48"/>
    <col min="8" max="8" width="9.140625" style="14"/>
    <col min="10" max="10" width="9.140625" style="14"/>
    <col min="11" max="11" width="9.140625" style="48"/>
    <col min="12" max="12" width="9.140625" style="14"/>
    <col min="14" max="14" width="9.140625" style="14"/>
    <col min="15" max="15" width="9.140625" style="48"/>
    <col min="16" max="16" width="9.140625" style="14"/>
    <col min="18" max="18" width="62.85546875" hidden="1" customWidth="1"/>
    <col min="19" max="19" width="46.140625" hidden="1" customWidth="1"/>
    <col min="20" max="20" width="30" hidden="1" customWidth="1"/>
  </cols>
  <sheetData>
    <row r="1" spans="1:20" ht="15" customHeight="1" x14ac:dyDescent="0.25">
      <c r="A1" s="58" t="s">
        <v>131</v>
      </c>
      <c r="B1" s="58"/>
      <c r="C1" s="58"/>
      <c r="D1" s="58"/>
      <c r="E1" s="58"/>
      <c r="F1" s="58"/>
      <c r="G1" s="58"/>
      <c r="H1" s="58"/>
      <c r="I1" s="58"/>
      <c r="J1" s="58"/>
      <c r="K1" s="58"/>
      <c r="L1" s="58"/>
      <c r="M1" s="58"/>
      <c r="N1" s="58"/>
      <c r="O1" s="58"/>
      <c r="P1" s="58"/>
      <c r="Q1" s="58"/>
    </row>
    <row r="2" spans="1:20" ht="12.75" customHeight="1" x14ac:dyDescent="0.25">
      <c r="A2" s="59"/>
      <c r="B2" s="59"/>
      <c r="C2" s="59"/>
      <c r="D2" s="59"/>
      <c r="E2" s="59"/>
      <c r="F2" s="59"/>
      <c r="G2" s="59"/>
      <c r="H2" s="59"/>
      <c r="I2" s="59"/>
      <c r="J2" s="59"/>
      <c r="K2" s="59"/>
      <c r="L2" s="59"/>
      <c r="M2" s="59"/>
      <c r="N2" s="59"/>
      <c r="O2" s="59"/>
      <c r="P2" s="59"/>
      <c r="Q2" s="59"/>
    </row>
    <row r="3" spans="1:20" ht="26.25" customHeight="1" x14ac:dyDescent="0.25">
      <c r="A3" s="64" t="s">
        <v>0</v>
      </c>
      <c r="B3" s="66" t="s">
        <v>1</v>
      </c>
      <c r="C3" s="73" t="s">
        <v>2</v>
      </c>
      <c r="D3" s="73"/>
      <c r="E3" s="73"/>
      <c r="F3" s="63" t="s">
        <v>3</v>
      </c>
      <c r="G3" s="63"/>
      <c r="H3" s="63"/>
      <c r="I3" s="63"/>
      <c r="J3" s="63" t="s">
        <v>4</v>
      </c>
      <c r="K3" s="63"/>
      <c r="L3" s="63"/>
      <c r="M3" s="63"/>
      <c r="N3" s="63" t="s">
        <v>27</v>
      </c>
      <c r="O3" s="63"/>
      <c r="P3" s="63"/>
      <c r="Q3" s="63"/>
      <c r="R3" s="55" t="s">
        <v>35</v>
      </c>
      <c r="S3" s="56"/>
      <c r="T3" s="57"/>
    </row>
    <row r="4" spans="1:20" ht="15.75" customHeight="1" x14ac:dyDescent="0.25">
      <c r="A4" s="65"/>
      <c r="B4" s="67"/>
      <c r="C4" s="10">
        <v>2018</v>
      </c>
      <c r="D4" s="46">
        <v>2019</v>
      </c>
      <c r="E4" s="10">
        <v>2020</v>
      </c>
      <c r="F4" s="10">
        <v>2018</v>
      </c>
      <c r="G4" s="46">
        <v>2019</v>
      </c>
      <c r="H4" s="10">
        <v>2020</v>
      </c>
      <c r="I4" s="5" t="s">
        <v>5</v>
      </c>
      <c r="J4" s="10">
        <v>2018</v>
      </c>
      <c r="K4" s="46">
        <v>2019</v>
      </c>
      <c r="L4" s="10">
        <v>2020</v>
      </c>
      <c r="M4" s="1" t="s">
        <v>5</v>
      </c>
      <c r="N4" s="10">
        <v>2018</v>
      </c>
      <c r="O4" s="46">
        <v>2019</v>
      </c>
      <c r="P4" s="10">
        <v>2020</v>
      </c>
      <c r="Q4" s="1" t="s">
        <v>5</v>
      </c>
      <c r="R4" s="6">
        <v>2018</v>
      </c>
      <c r="S4" s="6">
        <v>2019</v>
      </c>
      <c r="T4" s="6">
        <v>2020</v>
      </c>
    </row>
    <row r="5" spans="1:20" ht="36" customHeight="1" x14ac:dyDescent="0.25">
      <c r="A5" s="68" t="s">
        <v>28</v>
      </c>
      <c r="B5" s="11" t="s">
        <v>6</v>
      </c>
      <c r="C5" s="12">
        <v>28</v>
      </c>
      <c r="D5" s="47">
        <v>35</v>
      </c>
      <c r="E5" s="12">
        <v>26</v>
      </c>
      <c r="F5" s="12">
        <v>46.4</v>
      </c>
      <c r="G5" s="47">
        <v>74</v>
      </c>
      <c r="H5" s="12">
        <v>15</v>
      </c>
      <c r="I5" s="8"/>
      <c r="J5" s="12">
        <v>75</v>
      </c>
      <c r="K5" s="47">
        <v>100</v>
      </c>
      <c r="L5" s="12">
        <v>75</v>
      </c>
      <c r="M5" s="8"/>
      <c r="N5" s="12">
        <v>3.3</v>
      </c>
      <c r="O5" s="47">
        <v>4</v>
      </c>
      <c r="P5" s="12">
        <v>2.5</v>
      </c>
      <c r="Q5" s="8"/>
      <c r="R5" s="7" t="s">
        <v>34</v>
      </c>
      <c r="S5" s="7" t="s">
        <v>34</v>
      </c>
      <c r="T5" s="7" t="s">
        <v>34</v>
      </c>
    </row>
    <row r="6" spans="1:20" ht="15.75" customHeight="1" x14ac:dyDescent="0.25">
      <c r="A6" s="69"/>
      <c r="B6" s="11" t="s">
        <v>7</v>
      </c>
      <c r="C6" s="12">
        <v>31</v>
      </c>
      <c r="D6" s="47">
        <v>34</v>
      </c>
      <c r="E6" s="12">
        <v>28</v>
      </c>
      <c r="F6" s="12">
        <v>42</v>
      </c>
      <c r="G6" s="47">
        <v>76.5</v>
      </c>
      <c r="H6" s="12">
        <v>29</v>
      </c>
      <c r="I6" s="8"/>
      <c r="J6" s="12">
        <v>84</v>
      </c>
      <c r="K6" s="47">
        <v>100</v>
      </c>
      <c r="L6" s="12">
        <v>82</v>
      </c>
      <c r="M6" s="8"/>
      <c r="N6" s="12">
        <v>3.4</v>
      </c>
      <c r="O6" s="47">
        <v>3.8</v>
      </c>
      <c r="P6" s="12">
        <v>3.1</v>
      </c>
      <c r="Q6" s="8"/>
      <c r="R6" s="4"/>
      <c r="S6" s="4"/>
      <c r="T6" s="4"/>
    </row>
    <row r="7" spans="1:20" ht="15.75" customHeight="1" x14ac:dyDescent="0.25">
      <c r="A7" s="69"/>
      <c r="B7" s="11" t="s">
        <v>8</v>
      </c>
      <c r="C7" s="12">
        <v>28</v>
      </c>
      <c r="D7" s="47">
        <v>34</v>
      </c>
      <c r="E7" s="12">
        <v>27</v>
      </c>
      <c r="F7" s="12">
        <v>50</v>
      </c>
      <c r="G7" s="47">
        <v>88</v>
      </c>
      <c r="H7" s="12">
        <v>7</v>
      </c>
      <c r="I7" s="8"/>
      <c r="J7" s="12">
        <v>93</v>
      </c>
      <c r="K7" s="47">
        <v>100</v>
      </c>
      <c r="L7" s="12">
        <v>78</v>
      </c>
      <c r="M7" s="8"/>
      <c r="N7" s="12">
        <v>3.4</v>
      </c>
      <c r="O7" s="47">
        <v>4.2</v>
      </c>
      <c r="P7" s="12">
        <v>2.9</v>
      </c>
      <c r="Q7" s="8"/>
      <c r="R7" s="4"/>
      <c r="S7" s="4"/>
      <c r="T7" s="4"/>
    </row>
    <row r="8" spans="1:20" ht="15.75" customHeight="1" x14ac:dyDescent="0.25">
      <c r="A8" s="68" t="s">
        <v>29</v>
      </c>
      <c r="B8" s="11" t="s">
        <v>6</v>
      </c>
      <c r="C8" s="12">
        <v>17</v>
      </c>
      <c r="D8" s="47">
        <v>22</v>
      </c>
      <c r="E8" s="12">
        <v>30</v>
      </c>
      <c r="F8" s="12">
        <v>35</v>
      </c>
      <c r="G8" s="47">
        <v>27</v>
      </c>
      <c r="H8" s="12">
        <v>10</v>
      </c>
      <c r="I8" s="8"/>
      <c r="J8" s="12">
        <v>76</v>
      </c>
      <c r="K8" s="47">
        <v>72</v>
      </c>
      <c r="L8" s="12">
        <v>47</v>
      </c>
      <c r="M8" s="8"/>
      <c r="N8" s="12">
        <v>3.1</v>
      </c>
      <c r="O8" s="47">
        <v>3</v>
      </c>
      <c r="P8" s="12">
        <v>2.2000000000000002</v>
      </c>
      <c r="Q8" s="8"/>
      <c r="R8" s="4"/>
      <c r="S8" s="4"/>
      <c r="T8" s="4"/>
    </row>
    <row r="9" spans="1:20" ht="15.75" customHeight="1" x14ac:dyDescent="0.25">
      <c r="A9" s="69"/>
      <c r="B9" s="11" t="s">
        <v>7</v>
      </c>
      <c r="C9" s="12">
        <v>13</v>
      </c>
      <c r="D9" s="47">
        <v>27</v>
      </c>
      <c r="E9" s="12">
        <v>29</v>
      </c>
      <c r="F9" s="12">
        <v>46</v>
      </c>
      <c r="G9" s="47">
        <v>25.9</v>
      </c>
      <c r="H9" s="12">
        <v>28</v>
      </c>
      <c r="I9" s="8"/>
      <c r="J9" s="12">
        <v>92</v>
      </c>
      <c r="K9" s="47">
        <v>92.6</v>
      </c>
      <c r="L9" s="12">
        <v>48</v>
      </c>
      <c r="M9" s="8"/>
      <c r="N9" s="12">
        <v>3.4</v>
      </c>
      <c r="O9" s="47">
        <v>3.3</v>
      </c>
      <c r="P9" s="12">
        <v>2.8</v>
      </c>
      <c r="Q9" s="8"/>
      <c r="R9" s="4"/>
      <c r="S9" s="4"/>
      <c r="T9" s="4"/>
    </row>
    <row r="10" spans="1:20" ht="15.75" customHeight="1" x14ac:dyDescent="0.25">
      <c r="A10" s="69"/>
      <c r="B10" s="11" t="s">
        <v>9</v>
      </c>
      <c r="C10" s="12">
        <v>17</v>
      </c>
      <c r="D10" s="47">
        <v>27</v>
      </c>
      <c r="E10" s="12">
        <v>32</v>
      </c>
      <c r="F10" s="12">
        <v>29</v>
      </c>
      <c r="G10" s="47">
        <v>40.700000000000003</v>
      </c>
      <c r="H10" s="12">
        <v>3</v>
      </c>
      <c r="I10" s="8"/>
      <c r="J10" s="12">
        <v>70.599999999999994</v>
      </c>
      <c r="K10" s="47">
        <v>96</v>
      </c>
      <c r="L10" s="12">
        <v>47</v>
      </c>
      <c r="M10" s="8"/>
      <c r="N10" s="12">
        <v>3.1</v>
      </c>
      <c r="O10" s="47">
        <v>3.6</v>
      </c>
      <c r="P10" s="12">
        <v>2.5</v>
      </c>
      <c r="Q10" s="8"/>
      <c r="R10" s="4"/>
      <c r="S10" s="4"/>
      <c r="T10" s="4"/>
    </row>
    <row r="11" spans="1:20" ht="15.75" customHeight="1" x14ac:dyDescent="0.25">
      <c r="A11" s="69"/>
      <c r="B11" s="11" t="s">
        <v>10</v>
      </c>
      <c r="C11" s="12">
        <v>17</v>
      </c>
      <c r="D11" s="47">
        <v>29</v>
      </c>
      <c r="E11" s="12">
        <v>30</v>
      </c>
      <c r="F11" s="12">
        <v>29</v>
      </c>
      <c r="G11" s="47">
        <v>27.6</v>
      </c>
      <c r="H11" s="12">
        <v>10</v>
      </c>
      <c r="I11" s="8"/>
      <c r="J11" s="12">
        <v>94</v>
      </c>
      <c r="K11" s="47">
        <v>96.6</v>
      </c>
      <c r="L11" s="12">
        <v>47</v>
      </c>
      <c r="M11" s="8"/>
      <c r="N11" s="12">
        <v>3.2</v>
      </c>
      <c r="O11" s="47">
        <v>3.2</v>
      </c>
      <c r="P11" s="12">
        <v>2.6</v>
      </c>
      <c r="Q11" s="8"/>
      <c r="R11" s="4"/>
      <c r="S11" s="4"/>
      <c r="T11" s="4"/>
    </row>
    <row r="12" spans="1:20" ht="15.75" customHeight="1" x14ac:dyDescent="0.25">
      <c r="A12" s="68" t="s">
        <v>30</v>
      </c>
      <c r="B12" s="11" t="s">
        <v>6</v>
      </c>
      <c r="C12" s="12">
        <v>20</v>
      </c>
      <c r="D12" s="47">
        <v>17</v>
      </c>
      <c r="E12" s="12">
        <v>24</v>
      </c>
      <c r="F12" s="12">
        <v>10</v>
      </c>
      <c r="G12" s="47">
        <v>23.5</v>
      </c>
      <c r="H12" s="12">
        <v>8</v>
      </c>
      <c r="I12" s="8"/>
      <c r="J12" s="12">
        <v>35</v>
      </c>
      <c r="K12" s="47">
        <v>64.7</v>
      </c>
      <c r="L12" s="12">
        <v>21</v>
      </c>
      <c r="M12" s="8"/>
      <c r="N12" s="12">
        <v>2.5</v>
      </c>
      <c r="O12" s="47">
        <v>2.9</v>
      </c>
      <c r="P12" s="12">
        <v>2.2999999999999998</v>
      </c>
      <c r="Q12" s="8"/>
      <c r="R12" s="4"/>
      <c r="S12" s="4"/>
      <c r="T12" s="4"/>
    </row>
    <row r="13" spans="1:20" ht="15.75" customHeight="1" x14ac:dyDescent="0.25">
      <c r="A13" s="69"/>
      <c r="B13" s="11" t="s">
        <v>7</v>
      </c>
      <c r="C13" s="12">
        <v>11</v>
      </c>
      <c r="D13" s="47">
        <v>16</v>
      </c>
      <c r="E13" s="12">
        <v>26</v>
      </c>
      <c r="F13" s="12">
        <v>27</v>
      </c>
      <c r="G13" s="47">
        <v>31.2</v>
      </c>
      <c r="H13" s="12">
        <v>12</v>
      </c>
      <c r="I13" s="8"/>
      <c r="J13" s="12">
        <v>73</v>
      </c>
      <c r="K13" s="47">
        <v>87.4</v>
      </c>
      <c r="L13" s="12">
        <v>77</v>
      </c>
      <c r="M13" s="8"/>
      <c r="N13" s="12">
        <v>3</v>
      </c>
      <c r="O13" s="47">
        <v>3.2</v>
      </c>
      <c r="P13" s="12">
        <v>2.9</v>
      </c>
      <c r="Q13" s="8"/>
      <c r="R13" s="4"/>
      <c r="S13" s="4"/>
      <c r="T13" s="4"/>
    </row>
    <row r="14" spans="1:20" ht="15.75" customHeight="1" x14ac:dyDescent="0.25">
      <c r="A14" s="69"/>
      <c r="B14" s="11" t="s">
        <v>10</v>
      </c>
      <c r="C14" s="12">
        <v>22</v>
      </c>
      <c r="D14" s="47">
        <v>14</v>
      </c>
      <c r="E14" s="12">
        <v>22</v>
      </c>
      <c r="F14" s="12">
        <v>9.1</v>
      </c>
      <c r="G14" s="47">
        <v>28.6</v>
      </c>
      <c r="H14" s="12">
        <v>14</v>
      </c>
      <c r="I14" s="8"/>
      <c r="J14" s="12">
        <v>82</v>
      </c>
      <c r="K14" s="47">
        <v>92.9</v>
      </c>
      <c r="L14" s="12">
        <v>82</v>
      </c>
      <c r="M14" s="8"/>
      <c r="N14" s="12">
        <v>2.9</v>
      </c>
      <c r="O14" s="47">
        <v>3.2</v>
      </c>
      <c r="P14" s="12">
        <v>3</v>
      </c>
      <c r="Q14" s="8"/>
      <c r="R14" s="4"/>
      <c r="S14" s="4"/>
      <c r="T14" s="4"/>
    </row>
    <row r="15" spans="1:20" ht="15.75" customHeight="1" x14ac:dyDescent="0.25">
      <c r="A15" s="69"/>
      <c r="B15" s="11" t="s">
        <v>11</v>
      </c>
      <c r="C15" s="12">
        <v>21</v>
      </c>
      <c r="D15" s="47">
        <v>17</v>
      </c>
      <c r="E15" s="12">
        <v>23</v>
      </c>
      <c r="F15" s="12">
        <v>19</v>
      </c>
      <c r="G15" s="47">
        <v>23.5</v>
      </c>
      <c r="H15" s="12">
        <v>26</v>
      </c>
      <c r="I15" s="8"/>
      <c r="J15" s="12">
        <v>100</v>
      </c>
      <c r="K15" s="47">
        <v>100</v>
      </c>
      <c r="L15" s="12">
        <v>78</v>
      </c>
      <c r="M15" s="8"/>
      <c r="N15" s="12">
        <v>3.2</v>
      </c>
      <c r="O15" s="47">
        <v>3.2</v>
      </c>
      <c r="P15" s="12">
        <v>3.1</v>
      </c>
      <c r="Q15" s="8"/>
      <c r="R15" s="4"/>
      <c r="S15" s="4"/>
      <c r="T15" s="4"/>
    </row>
    <row r="16" spans="1:20" ht="15.75" customHeight="1" x14ac:dyDescent="0.25">
      <c r="A16" s="69"/>
      <c r="B16" s="11" t="s">
        <v>12</v>
      </c>
      <c r="C16" s="12">
        <v>20</v>
      </c>
      <c r="D16" s="47">
        <v>16</v>
      </c>
      <c r="E16" s="12">
        <v>23</v>
      </c>
      <c r="F16" s="12">
        <v>30</v>
      </c>
      <c r="G16" s="47">
        <v>25</v>
      </c>
      <c r="H16" s="12">
        <v>22</v>
      </c>
      <c r="I16" s="8"/>
      <c r="J16" s="12">
        <v>50</v>
      </c>
      <c r="K16" s="47">
        <v>93.8</v>
      </c>
      <c r="L16" s="12">
        <v>35</v>
      </c>
      <c r="M16" s="8"/>
      <c r="N16" s="12">
        <v>2.8</v>
      </c>
      <c r="O16" s="47">
        <v>3.2</v>
      </c>
      <c r="P16" s="12">
        <v>2.6</v>
      </c>
      <c r="Q16" s="8"/>
      <c r="R16" s="4"/>
      <c r="S16" s="4"/>
      <c r="T16" s="4"/>
    </row>
    <row r="17" spans="1:20" ht="15.75" customHeight="1" x14ac:dyDescent="0.25">
      <c r="A17" s="75"/>
      <c r="B17" s="11" t="s">
        <v>9</v>
      </c>
      <c r="C17" s="12">
        <v>19</v>
      </c>
      <c r="D17" s="47">
        <v>17</v>
      </c>
      <c r="E17" s="12">
        <v>23</v>
      </c>
      <c r="F17" s="12">
        <v>36.799999999999997</v>
      </c>
      <c r="G17" s="47">
        <v>53</v>
      </c>
      <c r="H17" s="12">
        <v>26</v>
      </c>
      <c r="I17" s="8"/>
      <c r="J17" s="12">
        <v>78.900000000000006</v>
      </c>
      <c r="K17" s="47">
        <v>100</v>
      </c>
      <c r="L17" s="12">
        <v>78</v>
      </c>
      <c r="M17" s="8"/>
      <c r="N17" s="12">
        <v>3.2</v>
      </c>
      <c r="O17" s="47">
        <v>3.7</v>
      </c>
      <c r="P17" s="12">
        <v>3</v>
      </c>
      <c r="Q17" s="8"/>
      <c r="R17" s="4"/>
      <c r="S17" s="4"/>
      <c r="T17" s="4"/>
    </row>
    <row r="18" spans="1:20" ht="15.75" customHeight="1" x14ac:dyDescent="0.25">
      <c r="A18" s="60" t="s">
        <v>31</v>
      </c>
      <c r="B18" s="11" t="s">
        <v>6</v>
      </c>
      <c r="C18" s="12"/>
      <c r="D18" s="47">
        <v>24</v>
      </c>
      <c r="E18" s="12">
        <v>16</v>
      </c>
      <c r="F18" s="12"/>
      <c r="G18" s="47">
        <v>29</v>
      </c>
      <c r="H18" s="12">
        <v>13</v>
      </c>
      <c r="I18" s="8"/>
      <c r="J18" s="12"/>
      <c r="K18" s="47">
        <v>58</v>
      </c>
      <c r="L18" s="12">
        <v>20</v>
      </c>
      <c r="M18" s="8"/>
      <c r="N18" s="12"/>
      <c r="O18" s="47">
        <v>2.9</v>
      </c>
      <c r="P18" s="12">
        <v>2.2999999999999998</v>
      </c>
      <c r="Q18" s="8"/>
      <c r="R18" s="4"/>
      <c r="S18" s="4"/>
      <c r="T18" s="4"/>
    </row>
    <row r="19" spans="1:20" ht="15.75" customHeight="1" x14ac:dyDescent="0.25">
      <c r="A19" s="61"/>
      <c r="B19" s="11" t="s">
        <v>7</v>
      </c>
      <c r="C19" s="12"/>
      <c r="D19" s="47">
        <v>21</v>
      </c>
      <c r="E19" s="12">
        <v>16</v>
      </c>
      <c r="F19" s="12"/>
      <c r="G19" s="47">
        <v>14</v>
      </c>
      <c r="H19" s="12">
        <v>43</v>
      </c>
      <c r="I19" s="8"/>
      <c r="J19" s="12"/>
      <c r="K19" s="47">
        <v>61.9</v>
      </c>
      <c r="L19" s="12">
        <v>100</v>
      </c>
      <c r="M19" s="8"/>
      <c r="N19" s="12"/>
      <c r="O19" s="47">
        <v>3.4</v>
      </c>
      <c r="P19" s="12">
        <v>3.6</v>
      </c>
      <c r="Q19" s="8"/>
      <c r="R19" s="4"/>
      <c r="S19" s="4"/>
      <c r="T19" s="4"/>
    </row>
    <row r="20" spans="1:20" ht="15.75" customHeight="1" x14ac:dyDescent="0.25">
      <c r="A20" s="61"/>
      <c r="B20" s="13" t="s">
        <v>13</v>
      </c>
      <c r="C20" s="12"/>
      <c r="D20" s="47">
        <v>23</v>
      </c>
      <c r="E20" s="12">
        <v>12</v>
      </c>
      <c r="F20" s="12"/>
      <c r="G20" s="47">
        <v>8.6999999999999993</v>
      </c>
      <c r="H20" s="12">
        <v>0</v>
      </c>
      <c r="I20" s="8"/>
      <c r="J20" s="12"/>
      <c r="K20" s="47">
        <v>87</v>
      </c>
      <c r="L20" s="12">
        <v>58</v>
      </c>
      <c r="M20" s="8"/>
      <c r="N20" s="12"/>
      <c r="O20" s="47">
        <v>3</v>
      </c>
      <c r="P20" s="12">
        <v>2.6</v>
      </c>
      <c r="Q20" s="8"/>
      <c r="R20" s="4"/>
      <c r="S20" s="4"/>
      <c r="T20" s="4"/>
    </row>
    <row r="21" spans="1:20" ht="15.75" customHeight="1" x14ac:dyDescent="0.25">
      <c r="A21" s="61"/>
      <c r="B21" s="13" t="s">
        <v>11</v>
      </c>
      <c r="C21" s="12"/>
      <c r="D21" s="47">
        <v>23</v>
      </c>
      <c r="E21" s="12">
        <v>25</v>
      </c>
      <c r="F21" s="12"/>
      <c r="G21" s="47">
        <v>0</v>
      </c>
      <c r="H21" s="12">
        <v>28</v>
      </c>
      <c r="I21" s="8"/>
      <c r="J21" s="12"/>
      <c r="K21" s="47">
        <v>56.5</v>
      </c>
      <c r="L21" s="12">
        <v>84</v>
      </c>
      <c r="M21" s="8"/>
      <c r="N21" s="12"/>
      <c r="O21" s="47">
        <v>2.6</v>
      </c>
      <c r="P21" s="12">
        <v>2.7</v>
      </c>
      <c r="Q21" s="8"/>
      <c r="R21" s="4"/>
      <c r="S21" s="4"/>
      <c r="T21" s="4"/>
    </row>
    <row r="22" spans="1:20" ht="15.75" customHeight="1" x14ac:dyDescent="0.25">
      <c r="A22" s="61"/>
      <c r="B22" s="13" t="s">
        <v>10</v>
      </c>
      <c r="C22" s="12"/>
      <c r="D22" s="47">
        <v>25</v>
      </c>
      <c r="E22" s="12">
        <v>2</v>
      </c>
      <c r="F22" s="12"/>
      <c r="G22" s="47">
        <v>24</v>
      </c>
      <c r="H22" s="12">
        <v>18</v>
      </c>
      <c r="I22" s="8"/>
      <c r="J22" s="12"/>
      <c r="K22" s="47">
        <v>72</v>
      </c>
      <c r="L22" s="12">
        <v>82</v>
      </c>
      <c r="M22" s="8"/>
      <c r="N22" s="12"/>
      <c r="O22" s="47">
        <v>3</v>
      </c>
      <c r="P22" s="12">
        <v>3</v>
      </c>
      <c r="Q22" s="8"/>
      <c r="R22" s="4"/>
      <c r="S22" s="4"/>
      <c r="T22" s="4"/>
    </row>
    <row r="23" spans="1:20" ht="15.75" customHeight="1" x14ac:dyDescent="0.25">
      <c r="A23" s="61"/>
      <c r="B23" s="13" t="s">
        <v>9</v>
      </c>
      <c r="C23" s="12"/>
      <c r="D23" s="47">
        <v>24</v>
      </c>
      <c r="E23" s="12">
        <v>14</v>
      </c>
      <c r="F23" s="12"/>
      <c r="G23" s="47">
        <v>50</v>
      </c>
      <c r="H23" s="12">
        <v>14</v>
      </c>
      <c r="I23" s="8"/>
      <c r="J23" s="12"/>
      <c r="K23" s="47">
        <v>83.3</v>
      </c>
      <c r="L23" s="12">
        <v>86</v>
      </c>
      <c r="M23" s="8"/>
      <c r="N23" s="12"/>
      <c r="O23" s="47">
        <v>3.3</v>
      </c>
      <c r="P23" s="12">
        <v>3</v>
      </c>
      <c r="Q23" s="8"/>
      <c r="R23" s="4"/>
      <c r="S23" s="4"/>
      <c r="T23" s="4"/>
    </row>
    <row r="24" spans="1:20" ht="15.75" customHeight="1" x14ac:dyDescent="0.25">
      <c r="A24" s="61"/>
      <c r="B24" s="11" t="s">
        <v>12</v>
      </c>
      <c r="C24" s="12"/>
      <c r="D24" s="47">
        <v>25</v>
      </c>
      <c r="E24" s="12">
        <v>12</v>
      </c>
      <c r="F24" s="12"/>
      <c r="G24" s="47">
        <v>28</v>
      </c>
      <c r="H24" s="12">
        <v>8</v>
      </c>
      <c r="I24" s="8"/>
      <c r="J24" s="12"/>
      <c r="K24" s="47">
        <v>80</v>
      </c>
      <c r="L24" s="12">
        <v>42</v>
      </c>
      <c r="M24" s="8"/>
      <c r="N24" s="12"/>
      <c r="O24" s="47">
        <v>3.1</v>
      </c>
      <c r="P24" s="12">
        <v>2.5</v>
      </c>
      <c r="Q24" s="8"/>
      <c r="R24" s="4"/>
      <c r="S24" s="4"/>
      <c r="T24" s="4"/>
    </row>
    <row r="25" spans="1:20" ht="15.75" customHeight="1" x14ac:dyDescent="0.25">
      <c r="A25" s="61"/>
      <c r="B25" s="13" t="s">
        <v>14</v>
      </c>
      <c r="C25" s="12"/>
      <c r="D25" s="47">
        <v>10</v>
      </c>
      <c r="E25" s="12">
        <v>9</v>
      </c>
      <c r="F25" s="12"/>
      <c r="G25" s="47">
        <v>0</v>
      </c>
      <c r="H25" s="12">
        <v>0</v>
      </c>
      <c r="I25" s="8"/>
      <c r="J25" s="12"/>
      <c r="K25" s="47">
        <v>20</v>
      </c>
      <c r="L25" s="12">
        <v>31</v>
      </c>
      <c r="M25" s="8"/>
      <c r="N25" s="12"/>
      <c r="O25" s="47">
        <v>2.2000000000000002</v>
      </c>
      <c r="P25" s="12">
        <v>2.2999999999999998</v>
      </c>
      <c r="Q25" s="8"/>
      <c r="R25" s="4"/>
      <c r="S25" s="4"/>
      <c r="T25" s="4"/>
    </row>
    <row r="26" spans="1:20" ht="15.75" customHeight="1" x14ac:dyDescent="0.25">
      <c r="A26" s="61"/>
      <c r="B26" s="13" t="s">
        <v>15</v>
      </c>
      <c r="C26" s="12"/>
      <c r="D26" s="47"/>
      <c r="E26" s="12"/>
      <c r="F26" s="12"/>
      <c r="G26" s="47"/>
      <c r="H26" s="12"/>
      <c r="I26" s="8"/>
      <c r="J26" s="12"/>
      <c r="K26" s="47"/>
      <c r="L26" s="12"/>
      <c r="M26" s="8"/>
      <c r="N26" s="12"/>
      <c r="O26" s="47"/>
      <c r="P26" s="12"/>
      <c r="Q26" s="8"/>
      <c r="R26" s="4"/>
      <c r="S26" s="4"/>
      <c r="T26" s="4"/>
    </row>
    <row r="27" spans="1:20" ht="15.75" customHeight="1" x14ac:dyDescent="0.25">
      <c r="A27" s="62"/>
      <c r="B27" s="13" t="s">
        <v>16</v>
      </c>
      <c r="C27" s="12"/>
      <c r="D27" s="47"/>
      <c r="E27" s="12"/>
      <c r="F27" s="12"/>
      <c r="G27" s="47"/>
      <c r="H27" s="12"/>
      <c r="I27" s="8"/>
      <c r="J27" s="12"/>
      <c r="K27" s="47"/>
      <c r="L27" s="12"/>
      <c r="M27" s="8"/>
      <c r="N27" s="12"/>
      <c r="O27" s="47"/>
      <c r="P27" s="12"/>
      <c r="Q27" s="8"/>
      <c r="R27" s="4"/>
      <c r="S27" s="4"/>
      <c r="T27" s="4"/>
    </row>
    <row r="28" spans="1:20" ht="15.75" customHeight="1" x14ac:dyDescent="0.25">
      <c r="A28" s="60" t="s">
        <v>32</v>
      </c>
      <c r="B28" s="11" t="s">
        <v>6</v>
      </c>
      <c r="C28" s="12"/>
      <c r="D28" s="47"/>
      <c r="E28" s="12">
        <v>21</v>
      </c>
      <c r="F28" s="12"/>
      <c r="G28" s="47"/>
      <c r="H28" s="12">
        <v>0</v>
      </c>
      <c r="I28" s="8"/>
      <c r="J28" s="12"/>
      <c r="K28" s="47"/>
      <c r="L28" s="12">
        <v>0</v>
      </c>
      <c r="M28" s="8"/>
      <c r="N28" s="12"/>
      <c r="O28" s="47"/>
      <c r="P28" s="12">
        <v>2</v>
      </c>
      <c r="Q28" s="8"/>
      <c r="R28" s="4"/>
      <c r="S28" s="4"/>
      <c r="T28" s="4"/>
    </row>
    <row r="29" spans="1:20" ht="15.75" customHeight="1" x14ac:dyDescent="0.25">
      <c r="A29" s="61"/>
      <c r="B29" s="11" t="s">
        <v>7</v>
      </c>
      <c r="C29" s="12"/>
      <c r="D29" s="47"/>
      <c r="E29" s="12">
        <v>23</v>
      </c>
      <c r="F29" s="12"/>
      <c r="G29" s="47"/>
      <c r="H29" s="12">
        <v>0</v>
      </c>
      <c r="I29" s="8"/>
      <c r="J29" s="12"/>
      <c r="K29" s="47"/>
      <c r="L29" s="12">
        <v>26</v>
      </c>
      <c r="M29" s="8"/>
      <c r="N29" s="12"/>
      <c r="O29" s="47"/>
      <c r="P29" s="12">
        <v>2.2999999999999998</v>
      </c>
      <c r="Q29" s="8"/>
      <c r="R29" s="4"/>
      <c r="S29" s="4"/>
      <c r="T29" s="4"/>
    </row>
    <row r="30" spans="1:20" ht="15.75" customHeight="1" x14ac:dyDescent="0.25">
      <c r="A30" s="61"/>
      <c r="B30" s="13" t="s">
        <v>9</v>
      </c>
      <c r="C30" s="12"/>
      <c r="D30" s="47"/>
      <c r="E30" s="12">
        <v>20</v>
      </c>
      <c r="F30" s="12"/>
      <c r="G30" s="47"/>
      <c r="H30" s="12">
        <v>20</v>
      </c>
      <c r="I30" s="8"/>
      <c r="J30" s="12"/>
      <c r="K30" s="47"/>
      <c r="L30" s="12">
        <v>60</v>
      </c>
      <c r="M30" s="8"/>
      <c r="N30" s="12"/>
      <c r="O30" s="47"/>
      <c r="P30" s="12">
        <v>2.8</v>
      </c>
      <c r="Q30" s="8"/>
      <c r="R30" s="4"/>
      <c r="S30" s="4"/>
      <c r="T30" s="4"/>
    </row>
    <row r="31" spans="1:20" ht="15.75" customHeight="1" x14ac:dyDescent="0.25">
      <c r="A31" s="61"/>
      <c r="B31" s="13" t="s">
        <v>10</v>
      </c>
      <c r="C31" s="12"/>
      <c r="D31" s="47"/>
      <c r="E31" s="12">
        <v>24</v>
      </c>
      <c r="F31" s="12"/>
      <c r="G31" s="47"/>
      <c r="H31" s="12">
        <v>0</v>
      </c>
      <c r="I31" s="8"/>
      <c r="J31" s="12"/>
      <c r="K31" s="47"/>
      <c r="L31" s="12">
        <v>62</v>
      </c>
      <c r="M31" s="8"/>
      <c r="N31" s="12"/>
      <c r="O31" s="47"/>
      <c r="P31" s="12">
        <v>2.6</v>
      </c>
      <c r="Q31" s="8"/>
      <c r="R31" s="4"/>
      <c r="S31" s="4"/>
      <c r="T31" s="4"/>
    </row>
    <row r="32" spans="1:20" ht="15.75" customHeight="1" x14ac:dyDescent="0.25">
      <c r="A32" s="61"/>
      <c r="B32" s="11" t="s">
        <v>12</v>
      </c>
      <c r="C32" s="12"/>
      <c r="D32" s="47"/>
      <c r="E32" s="12">
        <v>23</v>
      </c>
      <c r="F32" s="12"/>
      <c r="G32" s="47"/>
      <c r="H32" s="12">
        <v>4</v>
      </c>
      <c r="I32" s="8"/>
      <c r="J32" s="12"/>
      <c r="K32" s="47"/>
      <c r="L32" s="12">
        <v>39</v>
      </c>
      <c r="M32" s="8"/>
      <c r="N32" s="12"/>
      <c r="O32" s="47"/>
      <c r="P32" s="12">
        <v>2.4</v>
      </c>
      <c r="Q32" s="8"/>
      <c r="R32" s="4"/>
      <c r="S32" s="4"/>
      <c r="T32" s="4"/>
    </row>
    <row r="33" spans="1:20" ht="15.75" customHeight="1" x14ac:dyDescent="0.25">
      <c r="A33" s="61"/>
      <c r="B33" s="13" t="s">
        <v>11</v>
      </c>
      <c r="C33" s="12"/>
      <c r="D33" s="47"/>
      <c r="E33" s="12">
        <v>24</v>
      </c>
      <c r="F33" s="12"/>
      <c r="G33" s="47"/>
      <c r="H33" s="12">
        <v>0</v>
      </c>
      <c r="I33" s="8"/>
      <c r="J33" s="12"/>
      <c r="K33" s="47"/>
      <c r="L33" s="12">
        <v>62</v>
      </c>
      <c r="M33" s="8"/>
      <c r="N33" s="12"/>
      <c r="O33" s="47"/>
      <c r="P33" s="12">
        <v>2.6</v>
      </c>
      <c r="Q33" s="8"/>
      <c r="R33" s="4"/>
      <c r="S33" s="4"/>
      <c r="T33" s="4"/>
    </row>
    <row r="34" spans="1:20" ht="15.75" customHeight="1" x14ac:dyDescent="0.25">
      <c r="A34" s="61"/>
      <c r="B34" s="13" t="s">
        <v>13</v>
      </c>
      <c r="C34" s="12"/>
      <c r="D34" s="47"/>
      <c r="E34" s="12">
        <v>21</v>
      </c>
      <c r="F34" s="12"/>
      <c r="G34" s="47"/>
      <c r="H34" s="12">
        <v>0</v>
      </c>
      <c r="I34" s="8"/>
      <c r="J34" s="12"/>
      <c r="K34" s="47"/>
      <c r="L34" s="12">
        <v>76</v>
      </c>
      <c r="M34" s="8"/>
      <c r="N34" s="12"/>
      <c r="O34" s="47"/>
      <c r="P34" s="12">
        <v>2.8</v>
      </c>
      <c r="Q34" s="8"/>
      <c r="R34" s="4"/>
      <c r="S34" s="4"/>
      <c r="T34" s="4"/>
    </row>
    <row r="35" spans="1:20" ht="15.75" customHeight="1" x14ac:dyDescent="0.25">
      <c r="A35" s="62"/>
      <c r="B35" s="11" t="s">
        <v>17</v>
      </c>
      <c r="C35" s="12"/>
      <c r="D35" s="47"/>
      <c r="E35" s="12">
        <v>22</v>
      </c>
      <c r="F35" s="12"/>
      <c r="G35" s="47"/>
      <c r="H35" s="12">
        <v>22</v>
      </c>
      <c r="I35" s="8"/>
      <c r="J35" s="12"/>
      <c r="K35" s="47"/>
      <c r="L35" s="12">
        <v>81</v>
      </c>
      <c r="M35" s="8"/>
      <c r="N35" s="12"/>
      <c r="O35" s="47"/>
      <c r="P35" s="12">
        <v>3</v>
      </c>
      <c r="Q35" s="8"/>
      <c r="R35" s="4"/>
      <c r="S35" s="4"/>
      <c r="T35" s="4"/>
    </row>
    <row r="36" spans="1:20" ht="15.75" customHeight="1" x14ac:dyDescent="0.25">
      <c r="A36" s="3">
        <v>10</v>
      </c>
      <c r="B36" s="13" t="s">
        <v>18</v>
      </c>
      <c r="C36" s="12"/>
      <c r="D36" s="47"/>
      <c r="E36" s="12"/>
      <c r="F36" s="12"/>
      <c r="G36" s="47"/>
      <c r="H36" s="12"/>
      <c r="I36" s="8"/>
      <c r="J36" s="12"/>
      <c r="K36" s="47"/>
      <c r="L36" s="12"/>
      <c r="M36" s="8"/>
      <c r="N36" s="12"/>
      <c r="O36" s="47"/>
      <c r="P36" s="12"/>
      <c r="Q36" s="8"/>
      <c r="R36" s="4"/>
      <c r="S36" s="4"/>
      <c r="T36" s="4"/>
    </row>
    <row r="37" spans="1:20" ht="15.75" customHeight="1" x14ac:dyDescent="0.25">
      <c r="A37" s="72">
        <v>11</v>
      </c>
      <c r="B37" s="13" t="s">
        <v>19</v>
      </c>
      <c r="C37" s="12">
        <v>5</v>
      </c>
      <c r="D37" s="47">
        <v>3</v>
      </c>
      <c r="E37" s="12"/>
      <c r="F37" s="12">
        <v>80</v>
      </c>
      <c r="G37" s="47">
        <v>0</v>
      </c>
      <c r="H37" s="12"/>
      <c r="I37" s="8"/>
      <c r="J37" s="12">
        <v>100</v>
      </c>
      <c r="K37" s="47">
        <v>100</v>
      </c>
      <c r="L37" s="12"/>
      <c r="M37" s="8"/>
      <c r="N37" s="12">
        <v>3.8</v>
      </c>
      <c r="O37" s="47">
        <v>3</v>
      </c>
      <c r="P37" s="12"/>
      <c r="Q37" s="8"/>
      <c r="R37" s="4"/>
      <c r="S37" s="4"/>
      <c r="T37" s="4"/>
    </row>
    <row r="38" spans="1:20" ht="15.75" customHeight="1" x14ac:dyDescent="0.25">
      <c r="A38" s="72"/>
      <c r="B38" s="13" t="s">
        <v>20</v>
      </c>
      <c r="C38" s="12">
        <v>5</v>
      </c>
      <c r="D38" s="47">
        <v>3</v>
      </c>
      <c r="E38" s="12"/>
      <c r="F38" s="12">
        <v>60</v>
      </c>
      <c r="G38" s="47">
        <v>66.7</v>
      </c>
      <c r="H38" s="12"/>
      <c r="I38" s="8"/>
      <c r="J38" s="12">
        <v>100</v>
      </c>
      <c r="K38" s="47">
        <v>100</v>
      </c>
      <c r="L38" s="12"/>
      <c r="M38" s="8"/>
      <c r="N38" s="12">
        <v>3.6</v>
      </c>
      <c r="O38" s="47">
        <v>3.7</v>
      </c>
      <c r="P38" s="12"/>
      <c r="Q38" s="8"/>
      <c r="R38" s="4"/>
      <c r="S38" s="4"/>
      <c r="T38" s="4"/>
    </row>
    <row r="39" spans="1:20" ht="15.75" customHeight="1" x14ac:dyDescent="0.25">
      <c r="A39" s="72"/>
      <c r="B39" s="13" t="s">
        <v>17</v>
      </c>
      <c r="C39" s="12">
        <v>5</v>
      </c>
      <c r="D39" s="47"/>
      <c r="E39" s="12"/>
      <c r="F39" s="12">
        <v>60</v>
      </c>
      <c r="G39" s="47"/>
      <c r="H39" s="12"/>
      <c r="I39" s="8"/>
      <c r="J39" s="12">
        <v>80</v>
      </c>
      <c r="K39" s="47"/>
      <c r="L39" s="12"/>
      <c r="M39" s="8"/>
      <c r="N39" s="12">
        <v>3.6</v>
      </c>
      <c r="O39" s="47"/>
      <c r="P39" s="12"/>
      <c r="Q39" s="8"/>
      <c r="R39" s="4"/>
      <c r="S39" s="4"/>
      <c r="T39" s="4"/>
    </row>
    <row r="40" spans="1:20" ht="15.75" customHeight="1" x14ac:dyDescent="0.25">
      <c r="A40" s="72"/>
      <c r="B40" s="13" t="s">
        <v>13</v>
      </c>
      <c r="C40" s="12">
        <v>4</v>
      </c>
      <c r="D40" s="47">
        <v>2</v>
      </c>
      <c r="E40" s="12"/>
      <c r="F40" s="12">
        <v>0</v>
      </c>
      <c r="G40" s="47">
        <v>0</v>
      </c>
      <c r="H40" s="12"/>
      <c r="I40" s="8"/>
      <c r="J40" s="12">
        <v>100</v>
      </c>
      <c r="K40" s="47">
        <v>100</v>
      </c>
      <c r="L40" s="12"/>
      <c r="M40" s="8"/>
      <c r="N40" s="12">
        <v>3</v>
      </c>
      <c r="O40" s="47">
        <v>3</v>
      </c>
      <c r="P40" s="12"/>
      <c r="Q40" s="8"/>
      <c r="R40" s="4"/>
      <c r="S40" s="4"/>
      <c r="T40" s="4"/>
    </row>
    <row r="41" spans="1:20" ht="15.75" customHeight="1" x14ac:dyDescent="0.25">
      <c r="A41" s="72"/>
      <c r="B41" s="13" t="s">
        <v>10</v>
      </c>
      <c r="C41" s="12">
        <v>3</v>
      </c>
      <c r="D41" s="47"/>
      <c r="E41" s="12"/>
      <c r="F41" s="12">
        <v>66.7</v>
      </c>
      <c r="G41" s="47"/>
      <c r="H41" s="12"/>
      <c r="I41" s="8"/>
      <c r="J41" s="12">
        <v>100</v>
      </c>
      <c r="K41" s="47"/>
      <c r="L41" s="12"/>
      <c r="M41" s="8"/>
      <c r="N41" s="12">
        <v>3.7</v>
      </c>
      <c r="O41" s="47"/>
      <c r="P41" s="12"/>
      <c r="Q41" s="8"/>
      <c r="R41" s="4"/>
      <c r="S41" s="4"/>
      <c r="T41" s="4"/>
    </row>
    <row r="42" spans="1:20" ht="15.75" customHeight="1" x14ac:dyDescent="0.25">
      <c r="A42" s="72"/>
      <c r="B42" s="13" t="s">
        <v>21</v>
      </c>
      <c r="C42" s="12"/>
      <c r="D42" s="47"/>
      <c r="E42" s="12"/>
      <c r="F42" s="12"/>
      <c r="G42" s="47"/>
      <c r="H42" s="12"/>
      <c r="I42" s="8"/>
      <c r="J42" s="12"/>
      <c r="K42" s="47"/>
      <c r="L42" s="12"/>
      <c r="M42" s="8"/>
      <c r="N42" s="12"/>
      <c r="O42" s="47"/>
      <c r="P42" s="12"/>
      <c r="Q42" s="8"/>
      <c r="R42" s="4"/>
      <c r="S42" s="4"/>
      <c r="T42" s="4"/>
    </row>
    <row r="43" spans="1:20" ht="31.5" customHeight="1" x14ac:dyDescent="0.25">
      <c r="A43" s="72"/>
      <c r="B43" s="13" t="s">
        <v>22</v>
      </c>
      <c r="C43" s="12"/>
      <c r="D43" s="47"/>
      <c r="E43" s="12"/>
      <c r="F43" s="12"/>
      <c r="G43" s="47"/>
      <c r="H43" s="12"/>
      <c r="I43" s="8"/>
      <c r="J43" s="12"/>
      <c r="K43" s="47"/>
      <c r="L43" s="12"/>
      <c r="M43" s="8"/>
      <c r="N43" s="12"/>
      <c r="O43" s="47"/>
      <c r="P43" s="12"/>
      <c r="Q43" s="8"/>
      <c r="R43" s="4"/>
      <c r="S43" s="4"/>
      <c r="T43" s="4"/>
    </row>
    <row r="44" spans="1:20" ht="38.25" x14ac:dyDescent="0.25">
      <c r="A44" s="72"/>
      <c r="B44" s="13" t="s">
        <v>23</v>
      </c>
      <c r="C44" s="12">
        <v>4</v>
      </c>
      <c r="D44" s="47"/>
      <c r="E44" s="12"/>
      <c r="F44" s="12">
        <v>25</v>
      </c>
      <c r="G44" s="47"/>
      <c r="H44" s="12"/>
      <c r="I44" s="8"/>
      <c r="J44" s="12">
        <v>75</v>
      </c>
      <c r="K44" s="47"/>
      <c r="L44" s="12"/>
      <c r="M44" s="8"/>
      <c r="N44" s="12">
        <v>3</v>
      </c>
      <c r="O44" s="47"/>
      <c r="P44" s="12"/>
      <c r="Q44" s="8"/>
      <c r="R44" s="4"/>
      <c r="S44" s="4"/>
      <c r="T44" s="4"/>
    </row>
    <row r="45" spans="1:20" ht="25.5" x14ac:dyDescent="0.25">
      <c r="A45" s="72"/>
      <c r="B45" s="13" t="s">
        <v>24</v>
      </c>
      <c r="C45" s="12"/>
      <c r="D45" s="47"/>
      <c r="E45" s="12"/>
      <c r="F45" s="12"/>
      <c r="G45" s="47"/>
      <c r="H45" s="12"/>
      <c r="I45" s="8"/>
      <c r="J45" s="12"/>
      <c r="K45" s="47"/>
      <c r="L45" s="12"/>
      <c r="M45" s="8"/>
      <c r="N45" s="12"/>
      <c r="O45" s="47"/>
      <c r="P45" s="12"/>
      <c r="Q45" s="8"/>
      <c r="R45" s="4"/>
      <c r="S45" s="4"/>
      <c r="T45" s="4"/>
    </row>
    <row r="46" spans="1:20" ht="38.25" x14ac:dyDescent="0.25">
      <c r="A46" s="72"/>
      <c r="B46" s="13" t="s">
        <v>25</v>
      </c>
      <c r="C46" s="12"/>
      <c r="D46" s="47"/>
      <c r="E46" s="12"/>
      <c r="F46" s="12"/>
      <c r="G46" s="47"/>
      <c r="H46" s="12"/>
      <c r="I46" s="8"/>
      <c r="J46" s="12"/>
      <c r="K46" s="47"/>
      <c r="L46" s="12"/>
      <c r="M46" s="8"/>
      <c r="N46" s="12"/>
      <c r="O46" s="47"/>
      <c r="P46" s="12"/>
      <c r="Q46" s="8"/>
      <c r="R46" s="4"/>
      <c r="S46" s="4"/>
      <c r="T46" s="4"/>
    </row>
    <row r="47" spans="1:20" ht="38.25" x14ac:dyDescent="0.25">
      <c r="A47" s="72"/>
      <c r="B47" s="13" t="s">
        <v>26</v>
      </c>
      <c r="C47" s="12"/>
      <c r="D47" s="47"/>
      <c r="E47" s="12"/>
      <c r="F47" s="12"/>
      <c r="G47" s="47"/>
      <c r="H47" s="12"/>
      <c r="I47" s="8"/>
      <c r="J47" s="12"/>
      <c r="K47" s="47"/>
      <c r="L47" s="12"/>
      <c r="M47" s="8"/>
      <c r="N47" s="12"/>
      <c r="O47" s="47"/>
      <c r="P47" s="12"/>
      <c r="Q47" s="8"/>
      <c r="R47" s="4"/>
      <c r="S47" s="4"/>
      <c r="T47" s="4"/>
    </row>
    <row r="49" spans="1:17" x14ac:dyDescent="0.25">
      <c r="A49" s="74" t="s">
        <v>33</v>
      </c>
      <c r="B49" s="74"/>
      <c r="C49" s="74"/>
      <c r="D49" s="74"/>
      <c r="E49" s="74"/>
      <c r="F49" s="74"/>
      <c r="G49" s="74"/>
      <c r="H49" s="74"/>
      <c r="I49" s="74"/>
      <c r="J49" s="74"/>
      <c r="K49" s="74"/>
      <c r="L49" s="74"/>
      <c r="M49" s="74"/>
      <c r="N49" s="74"/>
      <c r="O49" s="74"/>
      <c r="P49" s="74"/>
      <c r="Q49" s="74"/>
    </row>
  </sheetData>
  <mergeCells count="15">
    <mergeCell ref="A49:Q49"/>
    <mergeCell ref="A37:A47"/>
    <mergeCell ref="R3:T3"/>
    <mergeCell ref="A12:A17"/>
    <mergeCell ref="A18:A27"/>
    <mergeCell ref="A28:A35"/>
    <mergeCell ref="A5:A7"/>
    <mergeCell ref="A8:A11"/>
    <mergeCell ref="A1:Q2"/>
    <mergeCell ref="A3:A4"/>
    <mergeCell ref="B3:B4"/>
    <mergeCell ref="C3:E3"/>
    <mergeCell ref="F3:I3"/>
    <mergeCell ref="J3:M3"/>
    <mergeCell ref="N3:Q3"/>
  </mergeCells>
  <pageMargins left="0.7" right="0.7" top="0.75" bottom="0.75" header="0.3" footer="0.3"/>
  <pageSetup paperSize="9" scale="7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workbookViewId="0">
      <pane xSplit="1" ySplit="4" topLeftCell="B5" activePane="bottomRight" state="frozen"/>
      <selection pane="topRight" activeCell="B1" sqref="B1"/>
      <selection pane="bottomLeft" activeCell="A5" sqref="A5"/>
      <selection pane="bottomRight" activeCell="J11" sqref="J11"/>
    </sheetView>
  </sheetViews>
  <sheetFormatPr defaultRowHeight="15" x14ac:dyDescent="0.25"/>
  <cols>
    <col min="1" max="1" width="21.28515625" customWidth="1"/>
    <col min="2" max="2" width="19.140625" style="14" customWidth="1"/>
    <col min="3" max="3" width="9.140625" style="14"/>
    <col min="4" max="4" width="9.140625" style="48"/>
    <col min="5" max="6" width="9.140625" style="14"/>
    <col min="7" max="7" width="9.140625" style="48"/>
    <col min="8" max="8" width="9.140625" style="14"/>
    <col min="10" max="10" width="9.140625" style="14"/>
    <col min="11" max="11" width="9.140625" style="48"/>
    <col min="12" max="12" width="9.140625" style="14"/>
    <col min="14" max="14" width="9.140625" style="14"/>
    <col min="15" max="15" width="9.140625" style="48"/>
    <col min="16" max="16" width="9.140625" style="14"/>
    <col min="18" max="18" width="62.85546875" hidden="1" customWidth="1"/>
    <col min="19" max="19" width="46.140625" hidden="1" customWidth="1"/>
    <col min="20" max="20" width="30" hidden="1" customWidth="1"/>
  </cols>
  <sheetData>
    <row r="1" spans="1:20" ht="15" customHeight="1" x14ac:dyDescent="0.25">
      <c r="A1" s="58" t="s">
        <v>132</v>
      </c>
      <c r="B1" s="58"/>
      <c r="C1" s="58"/>
      <c r="D1" s="58"/>
      <c r="E1" s="58"/>
      <c r="F1" s="58"/>
      <c r="G1" s="58"/>
      <c r="H1" s="58"/>
      <c r="I1" s="58"/>
      <c r="J1" s="58"/>
      <c r="K1" s="58"/>
      <c r="L1" s="58"/>
      <c r="M1" s="58"/>
      <c r="N1" s="58"/>
      <c r="O1" s="58"/>
      <c r="P1" s="58"/>
      <c r="Q1" s="58"/>
    </row>
    <row r="2" spans="1:20" ht="12.75" customHeight="1" x14ac:dyDescent="0.25">
      <c r="A2" s="59"/>
      <c r="B2" s="59"/>
      <c r="C2" s="59"/>
      <c r="D2" s="59"/>
      <c r="E2" s="59"/>
      <c r="F2" s="59"/>
      <c r="G2" s="59"/>
      <c r="H2" s="59"/>
      <c r="I2" s="59"/>
      <c r="J2" s="59"/>
      <c r="K2" s="59"/>
      <c r="L2" s="59"/>
      <c r="M2" s="59"/>
      <c r="N2" s="59"/>
      <c r="O2" s="59"/>
      <c r="P2" s="59"/>
      <c r="Q2" s="59"/>
    </row>
    <row r="3" spans="1:20" ht="26.25" customHeight="1" x14ac:dyDescent="0.25">
      <c r="A3" s="64" t="s">
        <v>0</v>
      </c>
      <c r="B3" s="66" t="s">
        <v>1</v>
      </c>
      <c r="C3" s="73" t="s">
        <v>2</v>
      </c>
      <c r="D3" s="73"/>
      <c r="E3" s="73"/>
      <c r="F3" s="63" t="s">
        <v>3</v>
      </c>
      <c r="G3" s="63"/>
      <c r="H3" s="63"/>
      <c r="I3" s="63"/>
      <c r="J3" s="63" t="s">
        <v>4</v>
      </c>
      <c r="K3" s="63"/>
      <c r="L3" s="63"/>
      <c r="M3" s="63"/>
      <c r="N3" s="63" t="s">
        <v>27</v>
      </c>
      <c r="O3" s="63"/>
      <c r="P3" s="63"/>
      <c r="Q3" s="63"/>
      <c r="R3" s="55" t="s">
        <v>35</v>
      </c>
      <c r="S3" s="56"/>
      <c r="T3" s="57"/>
    </row>
    <row r="4" spans="1:20" ht="15.75" customHeight="1" x14ac:dyDescent="0.25">
      <c r="A4" s="65"/>
      <c r="B4" s="67"/>
      <c r="C4" s="10">
        <v>2018</v>
      </c>
      <c r="D4" s="46">
        <v>2019</v>
      </c>
      <c r="E4" s="10">
        <v>2020</v>
      </c>
      <c r="F4" s="10">
        <v>2018</v>
      </c>
      <c r="G4" s="46">
        <v>2019</v>
      </c>
      <c r="H4" s="10">
        <v>2020</v>
      </c>
      <c r="I4" s="5" t="s">
        <v>5</v>
      </c>
      <c r="J4" s="10">
        <v>2018</v>
      </c>
      <c r="K4" s="46">
        <v>2019</v>
      </c>
      <c r="L4" s="10">
        <v>2020</v>
      </c>
      <c r="M4" s="1" t="s">
        <v>5</v>
      </c>
      <c r="N4" s="10">
        <v>2018</v>
      </c>
      <c r="O4" s="46">
        <v>2019</v>
      </c>
      <c r="P4" s="10">
        <v>2020</v>
      </c>
      <c r="Q4" s="1" t="s">
        <v>5</v>
      </c>
      <c r="R4" s="6">
        <v>2018</v>
      </c>
      <c r="S4" s="6">
        <v>2019</v>
      </c>
      <c r="T4" s="6">
        <v>2020</v>
      </c>
    </row>
    <row r="5" spans="1:20" ht="31.5" customHeight="1" x14ac:dyDescent="0.25">
      <c r="A5" s="68" t="s">
        <v>28</v>
      </c>
      <c r="B5" s="11" t="s">
        <v>6</v>
      </c>
      <c r="C5" s="12">
        <v>24</v>
      </c>
      <c r="D5" s="47">
        <v>14</v>
      </c>
      <c r="E5" s="12">
        <v>16</v>
      </c>
      <c r="F5" s="12">
        <v>50</v>
      </c>
      <c r="G5" s="47">
        <v>50</v>
      </c>
      <c r="H5" s="12">
        <v>0</v>
      </c>
      <c r="I5" s="8"/>
      <c r="J5" s="12">
        <v>79</v>
      </c>
      <c r="K5" s="47">
        <v>92.9</v>
      </c>
      <c r="L5" s="12">
        <v>68</v>
      </c>
      <c r="M5" s="8"/>
      <c r="N5" s="12">
        <v>3.3</v>
      </c>
      <c r="O5" s="47">
        <v>3.6</v>
      </c>
      <c r="P5" s="12">
        <v>2.7</v>
      </c>
      <c r="Q5" s="8"/>
      <c r="R5" s="7" t="s">
        <v>34</v>
      </c>
      <c r="S5" s="7" t="s">
        <v>34</v>
      </c>
      <c r="T5" s="7" t="s">
        <v>34</v>
      </c>
    </row>
    <row r="6" spans="1:20" ht="15.75" customHeight="1" x14ac:dyDescent="0.25">
      <c r="A6" s="69"/>
      <c r="B6" s="11" t="s">
        <v>7</v>
      </c>
      <c r="C6" s="12">
        <v>24</v>
      </c>
      <c r="D6" s="47">
        <v>14</v>
      </c>
      <c r="E6" s="12">
        <v>24</v>
      </c>
      <c r="F6" s="12">
        <v>25</v>
      </c>
      <c r="G6" s="47">
        <v>42.9</v>
      </c>
      <c r="H6" s="12">
        <v>21</v>
      </c>
      <c r="I6" s="8"/>
      <c r="J6" s="12">
        <v>83</v>
      </c>
      <c r="K6" s="47">
        <v>100</v>
      </c>
      <c r="L6" s="12">
        <v>71</v>
      </c>
      <c r="M6" s="8"/>
      <c r="N6" s="12">
        <v>3.1</v>
      </c>
      <c r="O6" s="47">
        <v>3.4</v>
      </c>
      <c r="P6" s="12">
        <v>2.9</v>
      </c>
      <c r="Q6" s="8"/>
      <c r="R6" s="4"/>
      <c r="S6" s="4"/>
      <c r="T6" s="4"/>
    </row>
    <row r="7" spans="1:20" ht="15.75" customHeight="1" x14ac:dyDescent="0.25">
      <c r="A7" s="69"/>
      <c r="B7" s="11" t="s">
        <v>8</v>
      </c>
      <c r="C7" s="12">
        <v>23</v>
      </c>
      <c r="D7" s="47">
        <v>14</v>
      </c>
      <c r="E7" s="12">
        <v>23</v>
      </c>
      <c r="F7" s="12">
        <v>34.799999999999997</v>
      </c>
      <c r="G7" s="47">
        <v>50</v>
      </c>
      <c r="H7" s="12">
        <v>0</v>
      </c>
      <c r="I7" s="8"/>
      <c r="J7" s="12">
        <v>78</v>
      </c>
      <c r="K7" s="47">
        <v>100</v>
      </c>
      <c r="L7" s="12">
        <v>100</v>
      </c>
      <c r="M7" s="8"/>
      <c r="N7" s="12">
        <v>3.1</v>
      </c>
      <c r="O7" s="47">
        <v>3.5</v>
      </c>
      <c r="P7" s="12">
        <v>3</v>
      </c>
      <c r="Q7" s="8"/>
      <c r="R7" s="4"/>
      <c r="S7" s="4"/>
      <c r="T7" s="4"/>
    </row>
    <row r="8" spans="1:20" ht="15.75" customHeight="1" x14ac:dyDescent="0.25">
      <c r="A8" s="68" t="s">
        <v>29</v>
      </c>
      <c r="B8" s="11" t="s">
        <v>6</v>
      </c>
      <c r="C8" s="12">
        <v>14</v>
      </c>
      <c r="D8" s="47">
        <v>18</v>
      </c>
      <c r="E8" s="12">
        <v>14</v>
      </c>
      <c r="F8" s="12">
        <v>28.6</v>
      </c>
      <c r="G8" s="47">
        <v>5.6</v>
      </c>
      <c r="H8" s="12">
        <v>0</v>
      </c>
      <c r="I8" s="8"/>
      <c r="J8" s="12">
        <v>85.7</v>
      </c>
      <c r="K8" s="47">
        <v>77.8</v>
      </c>
      <c r="L8" s="12">
        <v>21</v>
      </c>
      <c r="M8" s="8"/>
      <c r="N8" s="12">
        <v>3.1</v>
      </c>
      <c r="O8" s="47">
        <v>2.8</v>
      </c>
      <c r="P8" s="12">
        <v>2.1</v>
      </c>
      <c r="Q8" s="8"/>
      <c r="R8" s="4"/>
      <c r="S8" s="4"/>
      <c r="T8" s="4"/>
    </row>
    <row r="9" spans="1:20" ht="15.75" customHeight="1" x14ac:dyDescent="0.25">
      <c r="A9" s="69"/>
      <c r="B9" s="11" t="s">
        <v>7</v>
      </c>
      <c r="C9" s="12">
        <v>5</v>
      </c>
      <c r="D9" s="47">
        <v>19</v>
      </c>
      <c r="E9" s="12">
        <v>12</v>
      </c>
      <c r="F9" s="12">
        <v>0</v>
      </c>
      <c r="G9" s="47">
        <v>63</v>
      </c>
      <c r="H9" s="12">
        <v>50</v>
      </c>
      <c r="I9" s="8"/>
      <c r="J9" s="12">
        <v>20</v>
      </c>
      <c r="K9" s="47">
        <v>89</v>
      </c>
      <c r="L9" s="12">
        <v>67</v>
      </c>
      <c r="M9" s="8"/>
      <c r="N9" s="12">
        <v>2.2000000000000002</v>
      </c>
      <c r="O9" s="47">
        <v>3.5</v>
      </c>
      <c r="P9" s="12">
        <v>3.2</v>
      </c>
      <c r="Q9" s="8"/>
      <c r="R9" s="4"/>
      <c r="S9" s="4"/>
      <c r="T9" s="4"/>
    </row>
    <row r="10" spans="1:20" ht="15.75" customHeight="1" x14ac:dyDescent="0.25">
      <c r="A10" s="69"/>
      <c r="B10" s="11" t="s">
        <v>9</v>
      </c>
      <c r="C10" s="12">
        <v>14</v>
      </c>
      <c r="D10" s="47">
        <v>17</v>
      </c>
      <c r="E10" s="12">
        <v>13</v>
      </c>
      <c r="F10" s="12">
        <v>0</v>
      </c>
      <c r="G10" s="47">
        <v>29</v>
      </c>
      <c r="H10" s="12">
        <v>8</v>
      </c>
      <c r="I10" s="8"/>
      <c r="J10" s="12">
        <v>71</v>
      </c>
      <c r="K10" s="47">
        <v>88</v>
      </c>
      <c r="L10" s="12">
        <v>85</v>
      </c>
      <c r="M10" s="8"/>
      <c r="N10" s="12">
        <v>2.7</v>
      </c>
      <c r="O10" s="47">
        <v>3.2</v>
      </c>
      <c r="P10" s="12">
        <v>3</v>
      </c>
      <c r="Q10" s="8"/>
      <c r="R10" s="4"/>
      <c r="S10" s="4"/>
      <c r="T10" s="4"/>
    </row>
    <row r="11" spans="1:20" ht="15.75" customHeight="1" x14ac:dyDescent="0.25">
      <c r="A11" s="69"/>
      <c r="B11" s="11" t="s">
        <v>10</v>
      </c>
      <c r="C11" s="12">
        <v>13</v>
      </c>
      <c r="D11" s="47">
        <v>17</v>
      </c>
      <c r="E11" s="12">
        <v>14</v>
      </c>
      <c r="F11" s="12">
        <v>23</v>
      </c>
      <c r="G11" s="47">
        <v>29</v>
      </c>
      <c r="H11" s="12">
        <v>0</v>
      </c>
      <c r="I11" s="8"/>
      <c r="J11" s="12">
        <v>77</v>
      </c>
      <c r="K11" s="47">
        <v>100</v>
      </c>
      <c r="L11" s="12">
        <v>21</v>
      </c>
      <c r="M11" s="8"/>
      <c r="N11" s="12">
        <v>3</v>
      </c>
      <c r="O11" s="47">
        <v>3.4</v>
      </c>
      <c r="P11" s="12">
        <v>2.2000000000000002</v>
      </c>
      <c r="Q11" s="8"/>
      <c r="R11" s="4"/>
      <c r="S11" s="4"/>
      <c r="T11" s="4"/>
    </row>
    <row r="12" spans="1:20" ht="15.75" customHeight="1" x14ac:dyDescent="0.25">
      <c r="A12" s="68" t="s">
        <v>30</v>
      </c>
      <c r="B12" s="11" t="s">
        <v>6</v>
      </c>
      <c r="C12" s="12">
        <v>12</v>
      </c>
      <c r="D12" s="47">
        <v>13</v>
      </c>
      <c r="E12" s="12">
        <v>19</v>
      </c>
      <c r="F12" s="12">
        <v>33.299999999999997</v>
      </c>
      <c r="G12" s="47">
        <v>30.8</v>
      </c>
      <c r="H12" s="12">
        <v>11</v>
      </c>
      <c r="I12" s="8"/>
      <c r="J12" s="12">
        <v>66.599999999999994</v>
      </c>
      <c r="K12" s="47">
        <v>92.3</v>
      </c>
      <c r="L12" s="12">
        <v>79</v>
      </c>
      <c r="M12" s="8"/>
      <c r="N12" s="12">
        <v>3</v>
      </c>
      <c r="O12" s="47">
        <v>3.2</v>
      </c>
      <c r="P12" s="12">
        <v>2.9</v>
      </c>
      <c r="Q12" s="8"/>
      <c r="R12" s="4"/>
      <c r="S12" s="4"/>
      <c r="T12" s="4"/>
    </row>
    <row r="13" spans="1:20" ht="15.75" customHeight="1" x14ac:dyDescent="0.25">
      <c r="A13" s="69"/>
      <c r="B13" s="11" t="s">
        <v>7</v>
      </c>
      <c r="C13" s="12">
        <v>2</v>
      </c>
      <c r="D13" s="47">
        <v>13</v>
      </c>
      <c r="E13" s="12">
        <v>18</v>
      </c>
      <c r="F13" s="12">
        <v>50</v>
      </c>
      <c r="G13" s="47">
        <v>46.9</v>
      </c>
      <c r="H13" s="12">
        <v>28</v>
      </c>
      <c r="I13" s="8"/>
      <c r="J13" s="12">
        <v>100</v>
      </c>
      <c r="K13" s="47">
        <v>92.4</v>
      </c>
      <c r="L13" s="12">
        <v>67</v>
      </c>
      <c r="M13" s="8"/>
      <c r="N13" s="12">
        <v>3.5</v>
      </c>
      <c r="O13" s="47">
        <v>3.4</v>
      </c>
      <c r="P13" s="12">
        <v>2.9</v>
      </c>
      <c r="Q13" s="8"/>
      <c r="R13" s="4"/>
      <c r="S13" s="4"/>
      <c r="T13" s="4"/>
    </row>
    <row r="14" spans="1:20" ht="15.75" customHeight="1" x14ac:dyDescent="0.25">
      <c r="A14" s="69"/>
      <c r="B14" s="11" t="s">
        <v>10</v>
      </c>
      <c r="C14" s="12">
        <v>11</v>
      </c>
      <c r="D14" s="47">
        <v>12</v>
      </c>
      <c r="E14" s="12">
        <v>16</v>
      </c>
      <c r="F14" s="12">
        <v>9.1</v>
      </c>
      <c r="G14" s="47">
        <v>25</v>
      </c>
      <c r="H14" s="12">
        <v>0</v>
      </c>
      <c r="I14" s="8"/>
      <c r="J14" s="12">
        <v>27</v>
      </c>
      <c r="K14" s="47">
        <v>66.7</v>
      </c>
      <c r="L14" s="12">
        <v>0</v>
      </c>
      <c r="M14" s="8"/>
      <c r="N14" s="12">
        <v>2.4</v>
      </c>
      <c r="O14" s="47">
        <v>2.9</v>
      </c>
      <c r="P14" s="12">
        <v>2</v>
      </c>
      <c r="Q14" s="8"/>
      <c r="R14" s="4"/>
      <c r="S14" s="4"/>
      <c r="T14" s="4"/>
    </row>
    <row r="15" spans="1:20" ht="15.75" customHeight="1" x14ac:dyDescent="0.25">
      <c r="A15" s="69"/>
      <c r="B15" s="11" t="s">
        <v>11</v>
      </c>
      <c r="C15" s="12">
        <v>10</v>
      </c>
      <c r="D15" s="47">
        <v>13</v>
      </c>
      <c r="E15" s="12">
        <v>15</v>
      </c>
      <c r="F15" s="12">
        <v>10</v>
      </c>
      <c r="G15" s="47">
        <v>23</v>
      </c>
      <c r="H15" s="12">
        <v>0</v>
      </c>
      <c r="I15" s="8"/>
      <c r="J15" s="12">
        <v>100</v>
      </c>
      <c r="K15" s="47">
        <v>61.6</v>
      </c>
      <c r="L15" s="12">
        <v>27</v>
      </c>
      <c r="M15" s="8"/>
      <c r="N15" s="12">
        <v>3.1</v>
      </c>
      <c r="O15" s="47">
        <v>2.8</v>
      </c>
      <c r="P15" s="12">
        <v>2.2999999999999998</v>
      </c>
      <c r="Q15" s="8"/>
      <c r="R15" s="4"/>
      <c r="S15" s="4"/>
      <c r="T15" s="4"/>
    </row>
    <row r="16" spans="1:20" ht="15.75" customHeight="1" x14ac:dyDescent="0.25">
      <c r="A16" s="69"/>
      <c r="B16" s="11" t="s">
        <v>12</v>
      </c>
      <c r="C16" s="12">
        <v>12</v>
      </c>
      <c r="D16" s="47">
        <v>13</v>
      </c>
      <c r="E16" s="12">
        <v>18</v>
      </c>
      <c r="F16" s="12">
        <v>16.7</v>
      </c>
      <c r="G16" s="47">
        <v>46</v>
      </c>
      <c r="H16" s="12">
        <v>22</v>
      </c>
      <c r="I16" s="8"/>
      <c r="J16" s="12">
        <v>83</v>
      </c>
      <c r="K16" s="47">
        <v>84.7</v>
      </c>
      <c r="L16" s="12">
        <v>78</v>
      </c>
      <c r="M16" s="8"/>
      <c r="N16" s="12">
        <v>3</v>
      </c>
      <c r="O16" s="47">
        <v>3.4</v>
      </c>
      <c r="P16" s="12">
        <v>3</v>
      </c>
      <c r="Q16" s="8"/>
      <c r="R16" s="4"/>
      <c r="S16" s="4"/>
      <c r="T16" s="4"/>
    </row>
    <row r="17" spans="1:20" ht="15.75" customHeight="1" x14ac:dyDescent="0.25">
      <c r="A17" s="75"/>
      <c r="B17" s="11" t="s">
        <v>9</v>
      </c>
      <c r="C17" s="12">
        <v>11</v>
      </c>
      <c r="D17" s="47">
        <v>12</v>
      </c>
      <c r="E17" s="12">
        <v>16</v>
      </c>
      <c r="F17" s="12">
        <v>36.4</v>
      </c>
      <c r="G17" s="47">
        <v>33</v>
      </c>
      <c r="H17" s="12">
        <v>0</v>
      </c>
      <c r="I17" s="8"/>
      <c r="J17" s="12">
        <v>63.7</v>
      </c>
      <c r="K17" s="47">
        <v>100</v>
      </c>
      <c r="L17" s="12">
        <v>38</v>
      </c>
      <c r="M17" s="8"/>
      <c r="N17" s="12">
        <v>3.1</v>
      </c>
      <c r="O17" s="47">
        <v>3.3</v>
      </c>
      <c r="P17" s="12">
        <v>2.4</v>
      </c>
      <c r="Q17" s="8"/>
      <c r="R17" s="4"/>
      <c r="S17" s="4"/>
      <c r="T17" s="4"/>
    </row>
    <row r="18" spans="1:20" ht="15.75" customHeight="1" x14ac:dyDescent="0.25">
      <c r="A18" s="60" t="s">
        <v>31</v>
      </c>
      <c r="B18" s="11" t="s">
        <v>6</v>
      </c>
      <c r="C18" s="12"/>
      <c r="D18" s="47">
        <v>15</v>
      </c>
      <c r="E18" s="12">
        <v>12</v>
      </c>
      <c r="F18" s="12"/>
      <c r="G18" s="47">
        <v>20</v>
      </c>
      <c r="H18" s="12">
        <v>11</v>
      </c>
      <c r="I18" s="8"/>
      <c r="J18" s="12"/>
      <c r="K18" s="47">
        <v>53</v>
      </c>
      <c r="L18" s="12">
        <v>67</v>
      </c>
      <c r="M18" s="8"/>
      <c r="N18" s="12"/>
      <c r="O18" s="47">
        <v>2.7</v>
      </c>
      <c r="P18" s="12">
        <v>2.8</v>
      </c>
      <c r="Q18" s="8"/>
      <c r="R18" s="4"/>
      <c r="S18" s="4"/>
      <c r="T18" s="4"/>
    </row>
    <row r="19" spans="1:20" ht="15.75" customHeight="1" x14ac:dyDescent="0.25">
      <c r="A19" s="61"/>
      <c r="B19" s="11" t="s">
        <v>7</v>
      </c>
      <c r="C19" s="12"/>
      <c r="D19" s="47">
        <v>12</v>
      </c>
      <c r="E19" s="12">
        <v>12</v>
      </c>
      <c r="F19" s="12"/>
      <c r="G19" s="47">
        <v>25</v>
      </c>
      <c r="H19" s="12">
        <v>50</v>
      </c>
      <c r="I19" s="8"/>
      <c r="J19" s="12"/>
      <c r="K19" s="47">
        <v>75</v>
      </c>
      <c r="L19" s="12">
        <v>100</v>
      </c>
      <c r="M19" s="8"/>
      <c r="N19" s="12"/>
      <c r="O19" s="47">
        <v>3.4</v>
      </c>
      <c r="P19" s="12">
        <v>3.5</v>
      </c>
      <c r="Q19" s="8"/>
      <c r="R19" s="4"/>
      <c r="S19" s="4"/>
      <c r="T19" s="4"/>
    </row>
    <row r="20" spans="1:20" ht="15.75" customHeight="1" x14ac:dyDescent="0.25">
      <c r="A20" s="61"/>
      <c r="B20" s="13" t="s">
        <v>13</v>
      </c>
      <c r="C20" s="12"/>
      <c r="D20" s="47">
        <v>14</v>
      </c>
      <c r="E20" s="12">
        <v>12</v>
      </c>
      <c r="F20" s="12"/>
      <c r="G20" s="47">
        <v>28.6</v>
      </c>
      <c r="H20" s="12">
        <v>17</v>
      </c>
      <c r="I20" s="8"/>
      <c r="J20" s="12"/>
      <c r="K20" s="47">
        <v>78.599999999999994</v>
      </c>
      <c r="L20" s="12">
        <v>67</v>
      </c>
      <c r="M20" s="8"/>
      <c r="N20" s="12"/>
      <c r="O20" s="47">
        <v>3.1</v>
      </c>
      <c r="P20" s="12">
        <v>2.8</v>
      </c>
      <c r="Q20" s="8"/>
      <c r="R20" s="4"/>
      <c r="S20" s="4"/>
      <c r="T20" s="4"/>
    </row>
    <row r="21" spans="1:20" ht="15.75" customHeight="1" x14ac:dyDescent="0.25">
      <c r="A21" s="61"/>
      <c r="B21" s="13" t="s">
        <v>11</v>
      </c>
      <c r="C21" s="12"/>
      <c r="D21" s="47">
        <v>19</v>
      </c>
      <c r="E21" s="12">
        <v>15</v>
      </c>
      <c r="F21" s="12"/>
      <c r="G21" s="47">
        <v>26</v>
      </c>
      <c r="H21" s="12">
        <v>0</v>
      </c>
      <c r="I21" s="8"/>
      <c r="J21" s="12"/>
      <c r="K21" s="47">
        <v>94.7</v>
      </c>
      <c r="L21" s="12">
        <v>27</v>
      </c>
      <c r="M21" s="8"/>
      <c r="N21" s="12"/>
      <c r="O21" s="47">
        <v>32</v>
      </c>
      <c r="P21" s="12">
        <v>2</v>
      </c>
      <c r="Q21" s="8"/>
      <c r="R21" s="4"/>
      <c r="S21" s="4"/>
      <c r="T21" s="4"/>
    </row>
    <row r="22" spans="1:20" ht="15.75" customHeight="1" x14ac:dyDescent="0.25">
      <c r="A22" s="61"/>
      <c r="B22" s="13" t="s">
        <v>10</v>
      </c>
      <c r="C22" s="12"/>
      <c r="D22" s="47">
        <v>10</v>
      </c>
      <c r="E22" s="12">
        <v>2</v>
      </c>
      <c r="F22" s="12"/>
      <c r="G22" s="47">
        <v>0</v>
      </c>
      <c r="H22" s="12">
        <v>9</v>
      </c>
      <c r="I22" s="8"/>
      <c r="J22" s="12"/>
      <c r="K22" s="47">
        <v>10</v>
      </c>
      <c r="L22" s="12">
        <v>82</v>
      </c>
      <c r="M22" s="8"/>
      <c r="N22" s="12"/>
      <c r="O22" s="47">
        <v>2.1</v>
      </c>
      <c r="P22" s="12">
        <v>2.9</v>
      </c>
      <c r="Q22" s="8"/>
      <c r="R22" s="4"/>
      <c r="S22" s="4"/>
      <c r="T22" s="4"/>
    </row>
    <row r="23" spans="1:20" ht="15.75" customHeight="1" x14ac:dyDescent="0.25">
      <c r="A23" s="61"/>
      <c r="B23" s="13" t="s">
        <v>9</v>
      </c>
      <c r="C23" s="12"/>
      <c r="D23" s="47">
        <v>14</v>
      </c>
      <c r="E23" s="12">
        <v>11</v>
      </c>
      <c r="F23" s="12"/>
      <c r="G23" s="47">
        <v>0</v>
      </c>
      <c r="H23" s="12">
        <v>0</v>
      </c>
      <c r="I23" s="8"/>
      <c r="J23" s="12"/>
      <c r="K23" s="47">
        <v>0</v>
      </c>
      <c r="L23" s="12">
        <v>64</v>
      </c>
      <c r="M23" s="8"/>
      <c r="N23" s="12"/>
      <c r="O23" s="47">
        <v>2</v>
      </c>
      <c r="P23" s="12">
        <v>2.6</v>
      </c>
      <c r="Q23" s="8"/>
      <c r="R23" s="4"/>
      <c r="S23" s="4"/>
      <c r="T23" s="4"/>
    </row>
    <row r="24" spans="1:20" ht="15.75" customHeight="1" x14ac:dyDescent="0.25">
      <c r="A24" s="61"/>
      <c r="B24" s="11" t="s">
        <v>12</v>
      </c>
      <c r="C24" s="12"/>
      <c r="D24" s="47">
        <v>13</v>
      </c>
      <c r="E24" s="12">
        <v>12</v>
      </c>
      <c r="F24" s="12"/>
      <c r="G24" s="47">
        <v>7.7</v>
      </c>
      <c r="H24" s="12">
        <v>8</v>
      </c>
      <c r="I24" s="8"/>
      <c r="J24" s="12"/>
      <c r="K24" s="47">
        <v>23</v>
      </c>
      <c r="L24" s="12">
        <v>58</v>
      </c>
      <c r="M24" s="8"/>
      <c r="N24" s="12"/>
      <c r="O24" s="47">
        <v>2.2999999999999998</v>
      </c>
      <c r="P24" s="12">
        <v>2.7</v>
      </c>
      <c r="Q24" s="8"/>
      <c r="R24" s="4"/>
      <c r="S24" s="4"/>
      <c r="T24" s="4"/>
    </row>
    <row r="25" spans="1:20" ht="15.75" customHeight="1" x14ac:dyDescent="0.25">
      <c r="A25" s="61"/>
      <c r="B25" s="13" t="s">
        <v>14</v>
      </c>
      <c r="C25" s="12"/>
      <c r="D25" s="47">
        <v>18</v>
      </c>
      <c r="E25" s="12">
        <v>2</v>
      </c>
      <c r="F25" s="12"/>
      <c r="G25" s="47">
        <v>0</v>
      </c>
      <c r="H25" s="12">
        <v>0</v>
      </c>
      <c r="I25" s="8"/>
      <c r="J25" s="12"/>
      <c r="K25" s="47">
        <v>94</v>
      </c>
      <c r="L25" s="12">
        <v>75</v>
      </c>
      <c r="M25" s="8"/>
      <c r="N25" s="12"/>
      <c r="O25" s="47">
        <v>2.9</v>
      </c>
      <c r="P25" s="12">
        <v>2.8</v>
      </c>
      <c r="Q25" s="8"/>
      <c r="R25" s="4"/>
      <c r="S25" s="4"/>
      <c r="T25" s="4"/>
    </row>
    <row r="26" spans="1:20" ht="15.75" customHeight="1" x14ac:dyDescent="0.25">
      <c r="A26" s="61"/>
      <c r="B26" s="13" t="s">
        <v>15</v>
      </c>
      <c r="C26" s="12"/>
      <c r="D26" s="47"/>
      <c r="E26" s="12"/>
      <c r="F26" s="12"/>
      <c r="G26" s="47"/>
      <c r="H26" s="12"/>
      <c r="I26" s="8"/>
      <c r="J26" s="12"/>
      <c r="K26" s="47"/>
      <c r="L26" s="12"/>
      <c r="M26" s="8"/>
      <c r="N26" s="12"/>
      <c r="O26" s="47"/>
      <c r="P26" s="12"/>
      <c r="Q26" s="8"/>
      <c r="R26" s="4"/>
      <c r="S26" s="4"/>
      <c r="T26" s="4"/>
    </row>
    <row r="27" spans="1:20" ht="15.75" customHeight="1" x14ac:dyDescent="0.25">
      <c r="A27" s="62"/>
      <c r="B27" s="13" t="s">
        <v>16</v>
      </c>
      <c r="C27" s="12"/>
      <c r="D27" s="47"/>
      <c r="E27" s="12"/>
      <c r="F27" s="12"/>
      <c r="G27" s="47"/>
      <c r="H27" s="12"/>
      <c r="I27" s="8"/>
      <c r="J27" s="12"/>
      <c r="K27" s="47"/>
      <c r="L27" s="12"/>
      <c r="M27" s="8"/>
      <c r="N27" s="12"/>
      <c r="O27" s="47"/>
      <c r="P27" s="12"/>
      <c r="Q27" s="8"/>
      <c r="R27" s="4"/>
      <c r="S27" s="4"/>
      <c r="T27" s="4"/>
    </row>
    <row r="28" spans="1:20" ht="15.75" customHeight="1" x14ac:dyDescent="0.25">
      <c r="A28" s="60" t="s">
        <v>32</v>
      </c>
      <c r="B28" s="11" t="s">
        <v>6</v>
      </c>
      <c r="C28" s="12"/>
      <c r="D28" s="47"/>
      <c r="E28" s="12">
        <v>17</v>
      </c>
      <c r="F28" s="12"/>
      <c r="G28" s="47"/>
      <c r="H28" s="12">
        <v>11</v>
      </c>
      <c r="I28" s="8"/>
      <c r="J28" s="12"/>
      <c r="K28" s="47"/>
      <c r="L28" s="12">
        <v>47</v>
      </c>
      <c r="M28" s="8"/>
      <c r="N28" s="12"/>
      <c r="O28" s="47"/>
      <c r="P28" s="12">
        <v>2.6</v>
      </c>
      <c r="Q28" s="8"/>
      <c r="R28" s="4"/>
      <c r="S28" s="4"/>
      <c r="T28" s="4"/>
    </row>
    <row r="29" spans="1:20" ht="15.75" customHeight="1" x14ac:dyDescent="0.25">
      <c r="A29" s="61"/>
      <c r="B29" s="11" t="s">
        <v>7</v>
      </c>
      <c r="C29" s="12"/>
      <c r="D29" s="47"/>
      <c r="E29" s="12">
        <v>14</v>
      </c>
      <c r="F29" s="12"/>
      <c r="G29" s="47"/>
      <c r="H29" s="12">
        <v>7</v>
      </c>
      <c r="I29" s="8"/>
      <c r="J29" s="12"/>
      <c r="K29" s="47"/>
      <c r="L29" s="12">
        <v>64</v>
      </c>
      <c r="M29" s="8"/>
      <c r="N29" s="12"/>
      <c r="O29" s="47"/>
      <c r="P29" s="12">
        <v>2.7</v>
      </c>
      <c r="Q29" s="8"/>
      <c r="R29" s="4"/>
      <c r="S29" s="4"/>
      <c r="T29" s="4"/>
    </row>
    <row r="30" spans="1:20" ht="15.75" customHeight="1" x14ac:dyDescent="0.25">
      <c r="A30" s="61"/>
      <c r="B30" s="13" t="s">
        <v>9</v>
      </c>
      <c r="C30" s="12"/>
      <c r="D30" s="47"/>
      <c r="E30" s="12">
        <v>17</v>
      </c>
      <c r="F30" s="12"/>
      <c r="G30" s="47"/>
      <c r="H30" s="12">
        <v>11</v>
      </c>
      <c r="I30" s="8"/>
      <c r="J30" s="12"/>
      <c r="K30" s="47"/>
      <c r="L30" s="12">
        <v>35</v>
      </c>
      <c r="M30" s="8"/>
      <c r="N30" s="12"/>
      <c r="O30" s="47"/>
      <c r="P30" s="12">
        <v>2.5</v>
      </c>
      <c r="Q30" s="8"/>
      <c r="R30" s="4"/>
      <c r="S30" s="4"/>
      <c r="T30" s="4"/>
    </row>
    <row r="31" spans="1:20" ht="15.75" customHeight="1" x14ac:dyDescent="0.25">
      <c r="A31" s="61"/>
      <c r="B31" s="13" t="s">
        <v>10</v>
      </c>
      <c r="C31" s="12"/>
      <c r="D31" s="47"/>
      <c r="E31" s="12">
        <v>17</v>
      </c>
      <c r="F31" s="12"/>
      <c r="G31" s="47"/>
      <c r="H31" s="12">
        <v>0</v>
      </c>
      <c r="I31" s="8"/>
      <c r="J31" s="12"/>
      <c r="K31" s="47"/>
      <c r="L31" s="12">
        <v>0</v>
      </c>
      <c r="M31" s="8"/>
      <c r="N31" s="12"/>
      <c r="O31" s="47"/>
      <c r="P31" s="12">
        <v>2</v>
      </c>
      <c r="Q31" s="8"/>
      <c r="R31" s="4"/>
      <c r="S31" s="4"/>
      <c r="T31" s="4"/>
    </row>
    <row r="32" spans="1:20" ht="15.75" customHeight="1" x14ac:dyDescent="0.25">
      <c r="A32" s="61"/>
      <c r="B32" s="11" t="s">
        <v>12</v>
      </c>
      <c r="C32" s="12"/>
      <c r="D32" s="47"/>
      <c r="E32" s="12">
        <v>14</v>
      </c>
      <c r="F32" s="12"/>
      <c r="G32" s="47"/>
      <c r="H32" s="12">
        <v>0</v>
      </c>
      <c r="I32" s="8"/>
      <c r="J32" s="12"/>
      <c r="K32" s="47"/>
      <c r="L32" s="12">
        <v>14</v>
      </c>
      <c r="M32" s="8"/>
      <c r="N32" s="12"/>
      <c r="O32" s="47"/>
      <c r="P32" s="12">
        <v>2.1</v>
      </c>
      <c r="Q32" s="8"/>
      <c r="R32" s="4"/>
      <c r="S32" s="4"/>
      <c r="T32" s="4"/>
    </row>
    <row r="33" spans="1:20" ht="15.75" customHeight="1" x14ac:dyDescent="0.25">
      <c r="A33" s="61"/>
      <c r="B33" s="13" t="s">
        <v>11</v>
      </c>
      <c r="C33" s="12"/>
      <c r="D33" s="47"/>
      <c r="E33" s="12">
        <v>17</v>
      </c>
      <c r="F33" s="12"/>
      <c r="G33" s="47"/>
      <c r="H33" s="12">
        <v>0</v>
      </c>
      <c r="I33" s="8"/>
      <c r="J33" s="12"/>
      <c r="K33" s="47"/>
      <c r="L33" s="12">
        <v>0</v>
      </c>
      <c r="M33" s="8"/>
      <c r="N33" s="12"/>
      <c r="O33" s="47"/>
      <c r="P33" s="12">
        <v>2.6</v>
      </c>
      <c r="Q33" s="8"/>
      <c r="R33" s="4"/>
      <c r="S33" s="4"/>
      <c r="T33" s="4"/>
    </row>
    <row r="34" spans="1:20" ht="15.75" customHeight="1" x14ac:dyDescent="0.25">
      <c r="A34" s="61"/>
      <c r="B34" s="13" t="s">
        <v>13</v>
      </c>
      <c r="C34" s="12"/>
      <c r="D34" s="47"/>
      <c r="E34" s="12">
        <v>13</v>
      </c>
      <c r="F34" s="12"/>
      <c r="G34" s="47"/>
      <c r="H34" s="12">
        <v>15</v>
      </c>
      <c r="I34" s="8"/>
      <c r="J34" s="12"/>
      <c r="K34" s="47"/>
      <c r="L34" s="12">
        <v>69</v>
      </c>
      <c r="M34" s="8"/>
      <c r="N34" s="12"/>
      <c r="O34" s="47"/>
      <c r="P34" s="12">
        <v>2.8</v>
      </c>
      <c r="Q34" s="8"/>
      <c r="R34" s="4"/>
      <c r="S34" s="4"/>
      <c r="T34" s="4"/>
    </row>
    <row r="35" spans="1:20" ht="15.75" customHeight="1" x14ac:dyDescent="0.25">
      <c r="A35" s="62"/>
      <c r="B35" s="11" t="s">
        <v>17</v>
      </c>
      <c r="C35" s="12"/>
      <c r="D35" s="47"/>
      <c r="E35" s="12">
        <v>17</v>
      </c>
      <c r="F35" s="12"/>
      <c r="G35" s="47"/>
      <c r="H35" s="12">
        <v>0</v>
      </c>
      <c r="I35" s="8"/>
      <c r="J35" s="12"/>
      <c r="K35" s="47"/>
      <c r="L35" s="12">
        <v>5</v>
      </c>
      <c r="M35" s="8"/>
      <c r="N35" s="12"/>
      <c r="O35" s="47"/>
      <c r="P35" s="12">
        <v>2.1</v>
      </c>
      <c r="Q35" s="8"/>
      <c r="R35" s="4"/>
      <c r="S35" s="4"/>
      <c r="T35" s="4"/>
    </row>
    <row r="36" spans="1:20" ht="15.75" customHeight="1" x14ac:dyDescent="0.25">
      <c r="A36" s="3">
        <v>10</v>
      </c>
      <c r="B36" s="13" t="s">
        <v>18</v>
      </c>
      <c r="C36" s="12"/>
      <c r="D36" s="47"/>
      <c r="E36" s="12"/>
      <c r="F36" s="12"/>
      <c r="G36" s="47"/>
      <c r="H36" s="12"/>
      <c r="I36" s="8"/>
      <c r="J36" s="12"/>
      <c r="K36" s="47"/>
      <c r="L36" s="12"/>
      <c r="M36" s="8"/>
      <c r="N36" s="12"/>
      <c r="O36" s="47"/>
      <c r="P36" s="12"/>
      <c r="Q36" s="8"/>
      <c r="R36" s="4"/>
      <c r="S36" s="4"/>
      <c r="T36" s="4"/>
    </row>
    <row r="37" spans="1:20" ht="15.75" customHeight="1" x14ac:dyDescent="0.25">
      <c r="A37" s="72">
        <v>11</v>
      </c>
      <c r="B37" s="13" t="s">
        <v>19</v>
      </c>
      <c r="C37" s="12"/>
      <c r="D37" s="47">
        <v>2</v>
      </c>
      <c r="E37" s="12"/>
      <c r="F37" s="12"/>
      <c r="G37" s="47">
        <v>0</v>
      </c>
      <c r="H37" s="12"/>
      <c r="I37" s="8"/>
      <c r="J37" s="12"/>
      <c r="K37" s="47">
        <v>100</v>
      </c>
      <c r="L37" s="12"/>
      <c r="M37" s="8"/>
      <c r="N37" s="12"/>
      <c r="O37" s="47">
        <v>3</v>
      </c>
      <c r="P37" s="12"/>
      <c r="Q37" s="8"/>
      <c r="R37" s="4"/>
      <c r="S37" s="4"/>
      <c r="T37" s="4"/>
    </row>
    <row r="38" spans="1:20" ht="15.75" customHeight="1" x14ac:dyDescent="0.25">
      <c r="A38" s="72"/>
      <c r="B38" s="13" t="s">
        <v>20</v>
      </c>
      <c r="C38" s="12"/>
      <c r="D38" s="47">
        <v>2</v>
      </c>
      <c r="E38" s="12"/>
      <c r="F38" s="12"/>
      <c r="G38" s="47">
        <v>0</v>
      </c>
      <c r="H38" s="12"/>
      <c r="I38" s="8"/>
      <c r="J38" s="12"/>
      <c r="K38" s="47">
        <v>50</v>
      </c>
      <c r="L38" s="12"/>
      <c r="M38" s="8"/>
      <c r="N38" s="12"/>
      <c r="O38" s="47">
        <v>2.5</v>
      </c>
      <c r="P38" s="12"/>
      <c r="Q38" s="8"/>
      <c r="R38" s="4"/>
      <c r="S38" s="4"/>
      <c r="T38" s="4"/>
    </row>
    <row r="39" spans="1:20" ht="15.75" customHeight="1" x14ac:dyDescent="0.25">
      <c r="A39" s="72"/>
      <c r="B39" s="13" t="s">
        <v>17</v>
      </c>
      <c r="C39" s="12"/>
      <c r="D39" s="47">
        <v>2</v>
      </c>
      <c r="E39" s="12"/>
      <c r="F39" s="12"/>
      <c r="G39" s="47">
        <v>100</v>
      </c>
      <c r="H39" s="12"/>
      <c r="I39" s="8"/>
      <c r="J39" s="12"/>
      <c r="K39" s="47">
        <v>100</v>
      </c>
      <c r="L39" s="12"/>
      <c r="M39" s="8"/>
      <c r="N39" s="12"/>
      <c r="O39" s="47">
        <v>4</v>
      </c>
      <c r="P39" s="12"/>
      <c r="Q39" s="8"/>
      <c r="R39" s="4"/>
      <c r="S39" s="4"/>
      <c r="T39" s="4"/>
    </row>
    <row r="40" spans="1:20" ht="15.75" customHeight="1" x14ac:dyDescent="0.25">
      <c r="A40" s="72"/>
      <c r="B40" s="13" t="s">
        <v>13</v>
      </c>
      <c r="C40" s="12"/>
      <c r="D40" s="47">
        <v>2</v>
      </c>
      <c r="E40" s="12"/>
      <c r="F40" s="12"/>
      <c r="G40" s="47">
        <v>100</v>
      </c>
      <c r="H40" s="12"/>
      <c r="I40" s="8"/>
      <c r="J40" s="12"/>
      <c r="K40" s="47">
        <v>100</v>
      </c>
      <c r="L40" s="12"/>
      <c r="M40" s="8"/>
      <c r="N40" s="12"/>
      <c r="O40" s="47">
        <v>4</v>
      </c>
      <c r="P40" s="12"/>
      <c r="Q40" s="8"/>
      <c r="R40" s="4"/>
      <c r="S40" s="4"/>
      <c r="T40" s="4"/>
    </row>
    <row r="41" spans="1:20" ht="15.75" customHeight="1" x14ac:dyDescent="0.25">
      <c r="A41" s="72"/>
      <c r="B41" s="13" t="s">
        <v>10</v>
      </c>
      <c r="C41" s="12"/>
      <c r="D41" s="47">
        <v>1</v>
      </c>
      <c r="E41" s="12"/>
      <c r="F41" s="12"/>
      <c r="G41" s="47">
        <v>100</v>
      </c>
      <c r="H41" s="12"/>
      <c r="I41" s="8"/>
      <c r="J41" s="12"/>
      <c r="K41" s="47">
        <v>100</v>
      </c>
      <c r="L41" s="12"/>
      <c r="M41" s="8"/>
      <c r="N41" s="12"/>
      <c r="O41" s="47">
        <v>4</v>
      </c>
      <c r="P41" s="12"/>
      <c r="Q41" s="8"/>
      <c r="R41" s="4"/>
      <c r="S41" s="4"/>
      <c r="T41" s="4"/>
    </row>
    <row r="42" spans="1:20" ht="15.75" customHeight="1" x14ac:dyDescent="0.25">
      <c r="A42" s="72"/>
      <c r="B42" s="13" t="s">
        <v>21</v>
      </c>
      <c r="C42" s="12"/>
      <c r="D42" s="47"/>
      <c r="E42" s="12"/>
      <c r="F42" s="12"/>
      <c r="G42" s="47"/>
      <c r="H42" s="12"/>
      <c r="I42" s="8"/>
      <c r="J42" s="12"/>
      <c r="K42" s="47"/>
      <c r="L42" s="12"/>
      <c r="M42" s="8"/>
      <c r="N42" s="12"/>
      <c r="O42" s="47"/>
      <c r="P42" s="12"/>
      <c r="Q42" s="8"/>
      <c r="R42" s="4"/>
      <c r="S42" s="4"/>
      <c r="T42" s="4"/>
    </row>
    <row r="43" spans="1:20" ht="31.5" customHeight="1" x14ac:dyDescent="0.25">
      <c r="A43" s="72"/>
      <c r="B43" s="13" t="s">
        <v>22</v>
      </c>
      <c r="C43" s="12"/>
      <c r="D43" s="47">
        <v>2</v>
      </c>
      <c r="E43" s="12"/>
      <c r="F43" s="12"/>
      <c r="G43" s="47">
        <v>0</v>
      </c>
      <c r="H43" s="12"/>
      <c r="I43" s="8"/>
      <c r="J43" s="12"/>
      <c r="K43" s="47">
        <v>50</v>
      </c>
      <c r="L43" s="12"/>
      <c r="M43" s="8"/>
      <c r="N43" s="12"/>
      <c r="O43" s="47">
        <v>2.5</v>
      </c>
      <c r="P43" s="12"/>
      <c r="Q43" s="8"/>
      <c r="R43" s="4"/>
      <c r="S43" s="4"/>
      <c r="T43" s="4"/>
    </row>
    <row r="44" spans="1:20" ht="38.25" x14ac:dyDescent="0.25">
      <c r="A44" s="72"/>
      <c r="B44" s="13" t="s">
        <v>23</v>
      </c>
      <c r="C44" s="12"/>
      <c r="D44" s="47"/>
      <c r="E44" s="12"/>
      <c r="F44" s="12"/>
      <c r="G44" s="47"/>
      <c r="H44" s="12"/>
      <c r="I44" s="8"/>
      <c r="J44" s="12"/>
      <c r="K44" s="47"/>
      <c r="L44" s="12"/>
      <c r="M44" s="8"/>
      <c r="N44" s="12"/>
      <c r="O44" s="47"/>
      <c r="P44" s="12"/>
      <c r="Q44" s="8"/>
      <c r="R44" s="4"/>
      <c r="S44" s="4"/>
      <c r="T44" s="4"/>
    </row>
    <row r="45" spans="1:20" ht="25.5" x14ac:dyDescent="0.25">
      <c r="A45" s="72"/>
      <c r="B45" s="13" t="s">
        <v>24</v>
      </c>
      <c r="C45" s="12"/>
      <c r="D45" s="47"/>
      <c r="E45" s="12"/>
      <c r="F45" s="12"/>
      <c r="G45" s="47"/>
      <c r="H45" s="12"/>
      <c r="I45" s="8"/>
      <c r="J45" s="12"/>
      <c r="K45" s="47"/>
      <c r="L45" s="12"/>
      <c r="M45" s="8"/>
      <c r="N45" s="12"/>
      <c r="O45" s="47"/>
      <c r="P45" s="12"/>
      <c r="Q45" s="8"/>
      <c r="R45" s="4"/>
      <c r="S45" s="4"/>
      <c r="T45" s="4"/>
    </row>
    <row r="46" spans="1:20" ht="38.25" x14ac:dyDescent="0.25">
      <c r="A46" s="72"/>
      <c r="B46" s="13" t="s">
        <v>25</v>
      </c>
      <c r="C46" s="12"/>
      <c r="D46" s="47"/>
      <c r="E46" s="12"/>
      <c r="F46" s="12"/>
      <c r="G46" s="47"/>
      <c r="H46" s="12"/>
      <c r="I46" s="8"/>
      <c r="J46" s="12"/>
      <c r="K46" s="47"/>
      <c r="L46" s="12"/>
      <c r="M46" s="8"/>
      <c r="N46" s="12"/>
      <c r="O46" s="47"/>
      <c r="P46" s="12"/>
      <c r="Q46" s="8"/>
      <c r="R46" s="4"/>
      <c r="S46" s="4"/>
      <c r="T46" s="4"/>
    </row>
    <row r="47" spans="1:20" ht="38.25" x14ac:dyDescent="0.25">
      <c r="A47" s="72"/>
      <c r="B47" s="13" t="s">
        <v>26</v>
      </c>
      <c r="C47" s="12"/>
      <c r="D47" s="47"/>
      <c r="E47" s="12"/>
      <c r="F47" s="12"/>
      <c r="G47" s="47"/>
      <c r="H47" s="12"/>
      <c r="I47" s="8"/>
      <c r="J47" s="12"/>
      <c r="K47" s="47"/>
      <c r="L47" s="12"/>
      <c r="M47" s="8"/>
      <c r="N47" s="12"/>
      <c r="O47" s="47"/>
      <c r="P47" s="12"/>
      <c r="Q47" s="8"/>
      <c r="R47" s="4"/>
      <c r="S47" s="4"/>
      <c r="T47" s="4"/>
    </row>
    <row r="49" spans="1:17" x14ac:dyDescent="0.25">
      <c r="A49" s="74" t="s">
        <v>33</v>
      </c>
      <c r="B49" s="74"/>
      <c r="C49" s="74"/>
      <c r="D49" s="74"/>
      <c r="E49" s="74"/>
      <c r="F49" s="74"/>
      <c r="G49" s="74"/>
      <c r="H49" s="74"/>
      <c r="I49" s="74"/>
      <c r="J49" s="74"/>
      <c r="K49" s="74"/>
      <c r="L49" s="74"/>
      <c r="M49" s="74"/>
      <c r="N49" s="74"/>
      <c r="O49" s="74"/>
      <c r="P49" s="74"/>
      <c r="Q49" s="74"/>
    </row>
  </sheetData>
  <mergeCells count="15">
    <mergeCell ref="A49:Q49"/>
    <mergeCell ref="A37:A47"/>
    <mergeCell ref="R3:T3"/>
    <mergeCell ref="A12:A17"/>
    <mergeCell ref="A18:A27"/>
    <mergeCell ref="A28:A35"/>
    <mergeCell ref="A5:A7"/>
    <mergeCell ref="A8:A11"/>
    <mergeCell ref="A1:Q2"/>
    <mergeCell ref="A3:A4"/>
    <mergeCell ref="B3:B4"/>
    <mergeCell ref="C3:E3"/>
    <mergeCell ref="F3:I3"/>
    <mergeCell ref="J3:M3"/>
    <mergeCell ref="N3:Q3"/>
  </mergeCells>
  <pageMargins left="0.7" right="0.7" top="0.75" bottom="0.75" header="0.3" footer="0.3"/>
  <pageSetup paperSize="9"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13</vt:i4>
      </vt:variant>
    </vt:vector>
  </HeadingPairs>
  <TitlesOfParts>
    <vt:vector size="13" baseType="lpstr">
      <vt:lpstr>Результаты ВПР за 3 года</vt:lpstr>
      <vt:lpstr>СОШ №1 пгт Каа-Хем</vt:lpstr>
      <vt:lpstr>СОШ №2 пгт Каа-Хем</vt:lpstr>
      <vt:lpstr>Баян-Кол</vt:lpstr>
      <vt:lpstr>Кара-Хаак</vt:lpstr>
      <vt:lpstr>Сукпак</vt:lpstr>
      <vt:lpstr>Терлиг-Хая</vt:lpstr>
      <vt:lpstr>Усть-Элегест</vt:lpstr>
      <vt:lpstr>Целинная</vt:lpstr>
      <vt:lpstr>Чербинская</vt:lpstr>
      <vt:lpstr>Шамбалыг</vt:lpstr>
      <vt:lpstr>Ээрбекская</vt:lpstr>
      <vt:lpstr>Лист1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2021-01-18T07:21:11Z</dcterms:modified>
</cp:coreProperties>
</file>