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firstSheet="2" activeTab="11"/>
  </bookViews>
  <sheets>
    <sheet name="Результаты ВПР за 3 года" sheetId="1" r:id="rId1"/>
    <sheet name="СОШ №1 пгт Каа-Хем" sheetId="3" r:id="rId2"/>
    <sheet name="СОШ №2 пгт Каа-Хем" sheetId="4" r:id="rId3"/>
    <sheet name="Баян-Кол" sheetId="5" r:id="rId4"/>
    <sheet name="Кара-Хаак" sheetId="6" r:id="rId5"/>
    <sheet name="Сукпак" sheetId="7" r:id="rId6"/>
    <sheet name="Терлиг-Хая" sheetId="8" r:id="rId7"/>
    <sheet name="Усть-Элегест" sheetId="9" r:id="rId8"/>
    <sheet name="Целинная" sheetId="10" r:id="rId9"/>
    <sheet name="Чербинская" sheetId="11" r:id="rId10"/>
    <sheet name="Шамбалыг" sheetId="12" r:id="rId11"/>
    <sheet name="Ээрбекская" sheetId="13" r:id="rId12"/>
    <sheet name="Лист1" sheetId="14" r:id="rId1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3" l="1"/>
  <c r="M25" i="3"/>
  <c r="I25" i="3"/>
  <c r="Q24" i="3"/>
  <c r="M24" i="3"/>
  <c r="I24" i="3"/>
  <c r="Q38" i="3"/>
  <c r="Q39" i="3"/>
  <c r="Q40" i="3"/>
  <c r="Q41" i="3"/>
  <c r="Q37" i="3"/>
  <c r="M38" i="3"/>
  <c r="M39" i="3"/>
  <c r="M40" i="3"/>
  <c r="M41" i="3"/>
  <c r="M37" i="3"/>
  <c r="I38" i="3"/>
  <c r="I39" i="3"/>
  <c r="I40" i="3"/>
  <c r="I41" i="3"/>
  <c r="I37" i="3"/>
  <c r="Q18" i="3"/>
  <c r="Q19" i="3"/>
  <c r="Q20" i="3"/>
  <c r="Q21" i="3"/>
  <c r="Q22" i="3"/>
  <c r="Q23" i="3"/>
  <c r="Q6" i="3"/>
  <c r="Q7" i="3"/>
  <c r="Q8" i="3"/>
  <c r="Q9" i="3"/>
  <c r="Q10" i="3"/>
  <c r="Q11" i="3"/>
  <c r="Q12" i="3"/>
  <c r="Q13" i="3"/>
  <c r="Q14" i="3"/>
  <c r="Q15" i="3"/>
  <c r="Q16" i="3"/>
  <c r="Q17" i="3"/>
  <c r="Q5" i="3"/>
  <c r="M6" i="3"/>
  <c r="M7" i="3"/>
  <c r="M8" i="3"/>
  <c r="M9" i="3"/>
  <c r="M10" i="3"/>
  <c r="M11" i="3"/>
  <c r="M12" i="3"/>
  <c r="M13" i="3"/>
  <c r="M14" i="3"/>
  <c r="M15" i="3"/>
  <c r="M16" i="3"/>
  <c r="M17" i="3"/>
  <c r="M18" i="3"/>
  <c r="M19" i="3"/>
  <c r="M20" i="3"/>
  <c r="M21" i="3"/>
  <c r="M22" i="3"/>
  <c r="M23" i="3"/>
  <c r="M5" i="3"/>
  <c r="I6" i="3"/>
  <c r="I7" i="3"/>
  <c r="I8" i="3"/>
  <c r="I9" i="3"/>
  <c r="I10" i="3"/>
  <c r="I11" i="3"/>
  <c r="I12" i="3"/>
  <c r="I13" i="3"/>
  <c r="I14" i="3"/>
  <c r="I15" i="3"/>
  <c r="I16" i="3"/>
  <c r="I17" i="3"/>
  <c r="I18" i="3"/>
  <c r="I19" i="3"/>
  <c r="I20" i="3"/>
  <c r="I21" i="3"/>
  <c r="I22" i="3"/>
  <c r="I23" i="3"/>
  <c r="I5" i="3"/>
  <c r="I38" i="1" l="1"/>
  <c r="I40" i="1"/>
  <c r="I41" i="1"/>
  <c r="I43" i="1"/>
  <c r="I44" i="1"/>
  <c r="I37" i="1"/>
  <c r="Q44" i="1"/>
  <c r="Q43" i="1"/>
  <c r="Q6" i="1" l="1"/>
  <c r="Q7" i="1"/>
  <c r="Q8" i="1"/>
  <c r="Q9" i="1"/>
  <c r="Q10" i="1"/>
  <c r="Q11" i="1"/>
  <c r="Q13" i="1"/>
  <c r="Q14" i="1"/>
  <c r="Q12" i="1"/>
  <c r="Q15" i="1"/>
  <c r="Q16" i="1"/>
  <c r="Q17" i="1"/>
  <c r="Q18" i="1"/>
  <c r="Q5" i="1"/>
  <c r="M6" i="1"/>
  <c r="M7" i="1"/>
  <c r="M8" i="1"/>
  <c r="M9" i="1"/>
  <c r="M10" i="1"/>
  <c r="M11" i="1"/>
  <c r="M13" i="1"/>
  <c r="M14" i="1"/>
  <c r="M12" i="1"/>
  <c r="M15" i="1"/>
  <c r="M16" i="1"/>
  <c r="M17" i="1"/>
  <c r="M5" i="1"/>
  <c r="I6" i="1"/>
  <c r="I7" i="1"/>
  <c r="I8" i="1"/>
  <c r="I9" i="1"/>
  <c r="I10" i="1"/>
  <c r="I11" i="1"/>
  <c r="I13" i="1"/>
  <c r="I14" i="1"/>
  <c r="I12" i="1"/>
  <c r="I15" i="1"/>
  <c r="I16" i="1"/>
  <c r="I17" i="1"/>
  <c r="I18" i="1"/>
  <c r="I5" i="1"/>
  <c r="L3" i="14" l="1"/>
  <c r="L4" i="14"/>
  <c r="L5" i="14"/>
  <c r="L6" i="14"/>
  <c r="L7" i="14"/>
  <c r="L8" i="14"/>
  <c r="L9" i="14"/>
  <c r="L10" i="14"/>
  <c r="L11" i="14"/>
  <c r="L12" i="14"/>
  <c r="L13" i="14"/>
  <c r="L14" i="14"/>
  <c r="L15" i="14"/>
  <c r="L16" i="14"/>
  <c r="L17" i="14"/>
  <c r="L18" i="14"/>
  <c r="L19" i="14"/>
  <c r="L24" i="14"/>
  <c r="L25" i="14"/>
  <c r="L26" i="14"/>
  <c r="L2" i="14"/>
  <c r="K3" i="14"/>
  <c r="K4" i="14"/>
  <c r="K5" i="14"/>
  <c r="K6" i="14"/>
  <c r="K7" i="14"/>
  <c r="K8" i="14"/>
  <c r="K9" i="14"/>
  <c r="K10" i="14"/>
  <c r="K11" i="14"/>
  <c r="K12" i="14"/>
  <c r="K13" i="14"/>
  <c r="K14" i="14"/>
  <c r="K15" i="14"/>
  <c r="K16" i="14"/>
  <c r="K17" i="14"/>
  <c r="K18" i="14"/>
  <c r="K19" i="14"/>
  <c r="K23" i="14"/>
  <c r="L23" i="14" s="1"/>
  <c r="K24" i="14"/>
  <c r="K25" i="14"/>
  <c r="K26" i="14"/>
  <c r="K2" i="14"/>
  <c r="J3" i="14"/>
  <c r="J4" i="14"/>
  <c r="J5" i="14"/>
  <c r="J6" i="14"/>
  <c r="J7" i="14"/>
  <c r="J8" i="14"/>
  <c r="J9" i="14"/>
  <c r="J10" i="14"/>
  <c r="J11" i="14"/>
  <c r="J12" i="14"/>
  <c r="J13" i="14"/>
  <c r="J14" i="14"/>
  <c r="J15" i="14"/>
  <c r="J16" i="14"/>
  <c r="J17" i="14"/>
  <c r="J18" i="14"/>
  <c r="J19" i="14"/>
  <c r="J20" i="14"/>
  <c r="J21" i="14"/>
  <c r="J22" i="14"/>
  <c r="J23" i="14"/>
  <c r="J24" i="14"/>
  <c r="J25" i="14"/>
  <c r="J26" i="14"/>
  <c r="J2" i="14"/>
  <c r="I3" i="14"/>
  <c r="I4" i="14"/>
  <c r="I5" i="14"/>
  <c r="I6" i="14"/>
  <c r="I7" i="14"/>
  <c r="I8" i="14"/>
  <c r="I9" i="14"/>
  <c r="I10" i="14"/>
  <c r="I11" i="14"/>
  <c r="I12" i="14"/>
  <c r="I13" i="14"/>
  <c r="I14" i="14"/>
  <c r="I15" i="14"/>
  <c r="I16" i="14"/>
  <c r="I17" i="14"/>
  <c r="I18" i="14"/>
  <c r="I19" i="14"/>
  <c r="I20" i="14"/>
  <c r="I21" i="14"/>
  <c r="I22" i="14"/>
  <c r="I23" i="14"/>
  <c r="I24" i="14"/>
  <c r="I25" i="14"/>
  <c r="I26" i="14"/>
  <c r="I2" i="14"/>
  <c r="H3" i="14"/>
  <c r="H4" i="14"/>
  <c r="H5" i="14"/>
  <c r="H6" i="14"/>
  <c r="H7" i="14"/>
  <c r="H8" i="14"/>
  <c r="H9" i="14"/>
  <c r="H10" i="14"/>
  <c r="H11" i="14"/>
  <c r="H12" i="14"/>
  <c r="H13" i="14"/>
  <c r="H14" i="14"/>
  <c r="H15" i="14"/>
  <c r="H16" i="14"/>
  <c r="H17" i="14"/>
  <c r="H18" i="14"/>
  <c r="H19" i="14"/>
  <c r="H20" i="14"/>
  <c r="H21" i="14"/>
  <c r="H22" i="14"/>
  <c r="H24" i="14"/>
  <c r="H25" i="14"/>
  <c r="H26" i="14"/>
  <c r="H2" i="14"/>
  <c r="G8" i="14"/>
  <c r="G9" i="14"/>
  <c r="G10" i="14"/>
  <c r="G11" i="14"/>
  <c r="G12" i="14"/>
  <c r="G13" i="14"/>
  <c r="G14" i="14"/>
  <c r="G15" i="14"/>
  <c r="G16" i="14"/>
  <c r="G17" i="14"/>
  <c r="G18" i="14"/>
  <c r="G19" i="14"/>
  <c r="G20" i="14"/>
  <c r="G21" i="14"/>
  <c r="G22" i="14"/>
  <c r="G23" i="14"/>
  <c r="G24" i="14"/>
  <c r="G25" i="14"/>
  <c r="G26" i="14"/>
  <c r="G7" i="14"/>
  <c r="G6" i="14"/>
  <c r="G5" i="14"/>
  <c r="G4" i="14"/>
  <c r="G3" i="14"/>
  <c r="G2" i="14"/>
  <c r="P44" i="1"/>
  <c r="L44" i="1"/>
  <c r="H44" i="1"/>
  <c r="E44" i="1"/>
  <c r="K22" i="14" l="1"/>
  <c r="L22" i="14" s="1"/>
  <c r="K21" i="14"/>
  <c r="L21" i="14" s="1"/>
  <c r="K20" i="14"/>
  <c r="L20" i="14" s="1"/>
  <c r="M44" i="1"/>
  <c r="P47" i="1" l="1"/>
  <c r="O47" i="1"/>
  <c r="N47" i="1"/>
  <c r="L47" i="1"/>
  <c r="K47" i="1"/>
  <c r="J47" i="1"/>
  <c r="H47" i="1"/>
  <c r="G47" i="1"/>
  <c r="F47" i="1"/>
  <c r="E47" i="1"/>
  <c r="D47" i="1"/>
  <c r="C47" i="1"/>
  <c r="P46" i="1"/>
  <c r="O46" i="1"/>
  <c r="N46" i="1"/>
  <c r="L46" i="1"/>
  <c r="K46" i="1"/>
  <c r="J46" i="1"/>
  <c r="H46" i="1"/>
  <c r="G46" i="1"/>
  <c r="F46" i="1"/>
  <c r="E46" i="1"/>
  <c r="D46" i="1"/>
  <c r="C46" i="1"/>
  <c r="P45" i="1"/>
  <c r="O45" i="1"/>
  <c r="N45" i="1"/>
  <c r="L45" i="1"/>
  <c r="K45" i="1"/>
  <c r="J45" i="1"/>
  <c r="H45" i="1"/>
  <c r="G45" i="1"/>
  <c r="F45" i="1"/>
  <c r="E45" i="1"/>
  <c r="D45" i="1"/>
  <c r="C45" i="1"/>
  <c r="P43" i="1"/>
  <c r="L43" i="1"/>
  <c r="H43" i="1"/>
  <c r="E43" i="1"/>
  <c r="P42" i="1"/>
  <c r="O42" i="1"/>
  <c r="N42" i="1"/>
  <c r="L42" i="1"/>
  <c r="K42" i="1"/>
  <c r="J42" i="1"/>
  <c r="H42" i="1"/>
  <c r="G42" i="1"/>
  <c r="F42" i="1"/>
  <c r="E42" i="1"/>
  <c r="D42" i="1"/>
  <c r="C42" i="1"/>
  <c r="P41" i="1"/>
  <c r="L41" i="1"/>
  <c r="H41" i="1"/>
  <c r="E41" i="1"/>
  <c r="C41" i="1"/>
  <c r="P40" i="1"/>
  <c r="L40" i="1"/>
  <c r="H40" i="1"/>
  <c r="E40" i="1"/>
  <c r="P39" i="1"/>
  <c r="O39" i="1"/>
  <c r="L39" i="1"/>
  <c r="K39" i="1"/>
  <c r="H39" i="1"/>
  <c r="G39" i="1"/>
  <c r="I39" i="1" s="1"/>
  <c r="E39" i="1"/>
  <c r="D39" i="1"/>
  <c r="C39" i="1"/>
  <c r="P38" i="1"/>
  <c r="L38" i="1"/>
  <c r="H38" i="1"/>
  <c r="E38" i="1"/>
  <c r="C38" i="1"/>
  <c r="P37" i="1"/>
  <c r="L37" i="1"/>
  <c r="H37" i="1"/>
  <c r="E37" i="1"/>
  <c r="C37" i="1"/>
  <c r="P36" i="1"/>
  <c r="N36" i="1"/>
  <c r="L36" i="1"/>
  <c r="J36" i="1"/>
  <c r="H36" i="1"/>
  <c r="F36" i="1"/>
  <c r="E36" i="1"/>
  <c r="C36" i="1"/>
  <c r="O35" i="1"/>
  <c r="Q35" i="1" s="1"/>
  <c r="N35" i="1"/>
  <c r="K35" i="1"/>
  <c r="M35" i="1" s="1"/>
  <c r="J35" i="1"/>
  <c r="G35" i="1"/>
  <c r="I35" i="1" s="1"/>
  <c r="F35" i="1"/>
  <c r="D35" i="1"/>
  <c r="C35" i="1"/>
  <c r="O34" i="1"/>
  <c r="N34" i="1"/>
  <c r="K34" i="1"/>
  <c r="M34" i="1" s="1"/>
  <c r="J34" i="1"/>
  <c r="G34" i="1"/>
  <c r="I34" i="1" s="1"/>
  <c r="F34" i="1"/>
  <c r="C34" i="1"/>
  <c r="O33" i="1"/>
  <c r="Q33" i="1" s="1"/>
  <c r="N33" i="1"/>
  <c r="K33" i="1"/>
  <c r="M33" i="1" s="1"/>
  <c r="J33" i="1"/>
  <c r="G33" i="1"/>
  <c r="I33" i="1" s="1"/>
  <c r="F33" i="1"/>
  <c r="C33" i="1"/>
  <c r="O32" i="1"/>
  <c r="N32" i="1"/>
  <c r="K32" i="1"/>
  <c r="M32" i="1" s="1"/>
  <c r="J32" i="1"/>
  <c r="G32" i="1"/>
  <c r="I32" i="1" s="1"/>
  <c r="F32" i="1"/>
  <c r="C32" i="1"/>
  <c r="O31" i="1"/>
  <c r="N31" i="1"/>
  <c r="K31" i="1"/>
  <c r="M31" i="1" s="1"/>
  <c r="J31" i="1"/>
  <c r="G31" i="1"/>
  <c r="I31" i="1" s="1"/>
  <c r="F31" i="1"/>
  <c r="C31" i="1"/>
  <c r="O30" i="1"/>
  <c r="Q30" i="1" s="1"/>
  <c r="N30" i="1"/>
  <c r="K30" i="1"/>
  <c r="M30" i="1" s="1"/>
  <c r="J30" i="1"/>
  <c r="G30" i="1"/>
  <c r="I30" i="1" s="1"/>
  <c r="F30" i="1"/>
  <c r="C30" i="1"/>
  <c r="O29" i="1"/>
  <c r="Q29" i="1" s="1"/>
  <c r="N29" i="1"/>
  <c r="K29" i="1"/>
  <c r="M29" i="1" s="1"/>
  <c r="J29" i="1"/>
  <c r="G29" i="1"/>
  <c r="I29" i="1" s="1"/>
  <c r="F29" i="1"/>
  <c r="C29" i="1"/>
  <c r="P28" i="1"/>
  <c r="O28" i="1"/>
  <c r="N28" i="1"/>
  <c r="K28" i="1"/>
  <c r="M28" i="1" s="1"/>
  <c r="J28" i="1"/>
  <c r="G28" i="1"/>
  <c r="I28" i="1" s="1"/>
  <c r="F28" i="1"/>
  <c r="C28" i="1"/>
  <c r="P27" i="1"/>
  <c r="O27" i="1"/>
  <c r="N27" i="1"/>
  <c r="L27" i="1"/>
  <c r="K27" i="1"/>
  <c r="J27" i="1"/>
  <c r="H27" i="1"/>
  <c r="I27" i="1" s="1"/>
  <c r="F27" i="1"/>
  <c r="E27" i="1"/>
  <c r="C27" i="1"/>
  <c r="P26" i="1"/>
  <c r="O26" i="1"/>
  <c r="N26" i="1"/>
  <c r="L26" i="1"/>
  <c r="K26" i="1"/>
  <c r="J26" i="1"/>
  <c r="H26" i="1"/>
  <c r="G26" i="1"/>
  <c r="F26" i="1"/>
  <c r="E26" i="1"/>
  <c r="C26" i="1"/>
  <c r="Q25" i="1"/>
  <c r="N25" i="1"/>
  <c r="M25" i="1"/>
  <c r="J25" i="1"/>
  <c r="I25" i="1"/>
  <c r="F25" i="1"/>
  <c r="C25" i="1"/>
  <c r="Q24" i="1"/>
  <c r="N24" i="1"/>
  <c r="M24" i="1"/>
  <c r="J24" i="1"/>
  <c r="I24" i="1"/>
  <c r="F24" i="1"/>
  <c r="C24" i="1"/>
  <c r="Q23" i="1"/>
  <c r="N23" i="1"/>
  <c r="M23" i="1"/>
  <c r="J23" i="1"/>
  <c r="I23" i="1"/>
  <c r="F23" i="1"/>
  <c r="C23" i="1"/>
  <c r="Q22" i="1"/>
  <c r="N22" i="1"/>
  <c r="M22" i="1"/>
  <c r="J22" i="1"/>
  <c r="I22" i="1"/>
  <c r="F22" i="1"/>
  <c r="C22" i="1"/>
  <c r="Q21" i="1"/>
  <c r="N21" i="1"/>
  <c r="M21" i="1"/>
  <c r="J21" i="1"/>
  <c r="I21" i="1"/>
  <c r="F21" i="1"/>
  <c r="C21" i="1"/>
  <c r="Q20" i="1"/>
  <c r="N20" i="1"/>
  <c r="M20" i="1"/>
  <c r="J20" i="1"/>
  <c r="I20" i="1"/>
  <c r="F20" i="1"/>
  <c r="C20" i="1"/>
  <c r="Q19" i="1"/>
  <c r="N19" i="1"/>
  <c r="M19" i="1"/>
  <c r="J19" i="1"/>
  <c r="I19" i="1"/>
  <c r="F19" i="1"/>
  <c r="C19" i="1"/>
  <c r="N18" i="1"/>
  <c r="M18" i="1"/>
  <c r="J18" i="1"/>
  <c r="F18" i="1"/>
  <c r="C18" i="1"/>
  <c r="I42" i="1" l="1"/>
  <c r="I45" i="1"/>
  <c r="I46" i="1"/>
  <c r="I47" i="1"/>
  <c r="Q45" i="1"/>
  <c r="Q46" i="1"/>
  <c r="Q47" i="1"/>
  <c r="Q34" i="1"/>
  <c r="M46" i="1"/>
  <c r="M27" i="1"/>
  <c r="M45" i="1"/>
  <c r="M47" i="1"/>
  <c r="M42" i="1"/>
  <c r="M43" i="1"/>
  <c r="M26" i="1"/>
  <c r="Q26" i="1"/>
  <c r="Q31" i="1"/>
  <c r="Q32" i="1"/>
  <c r="I26" i="1"/>
  <c r="Q27" i="1"/>
  <c r="Q28" i="1"/>
</calcChain>
</file>

<file path=xl/sharedStrings.xml><?xml version="1.0" encoding="utf-8"?>
<sst xmlns="http://schemas.openxmlformats.org/spreadsheetml/2006/main" count="870" uniqueCount="136">
  <si>
    <t>Класс</t>
  </si>
  <si>
    <t>Предмет</t>
  </si>
  <si>
    <t>Количество участников</t>
  </si>
  <si>
    <t>Качество обученности (КО)</t>
  </si>
  <si>
    <t>Уровень обученности (УО)</t>
  </si>
  <si>
    <t>ДР*</t>
  </si>
  <si>
    <t>Русский язык</t>
  </si>
  <si>
    <t>Математика</t>
  </si>
  <si>
    <t>Окружающий мир</t>
  </si>
  <si>
    <t>История</t>
  </si>
  <si>
    <t>Биология</t>
  </si>
  <si>
    <t>География</t>
  </si>
  <si>
    <t>Обществознание</t>
  </si>
  <si>
    <t>Физика</t>
  </si>
  <si>
    <t>Английский язык</t>
  </si>
  <si>
    <t>Французский язык</t>
  </si>
  <si>
    <t>Немецкий язык</t>
  </si>
  <si>
    <t>Химия</t>
  </si>
  <si>
    <t xml:space="preserve"> География </t>
  </si>
  <si>
    <t xml:space="preserve">История </t>
  </si>
  <si>
    <t xml:space="preserve">География </t>
  </si>
  <si>
    <t>Иностранный язык:</t>
  </si>
  <si>
    <t>Английский язык (письменная часть)</t>
  </si>
  <si>
    <t>Английский язык (письменная и устная часть)</t>
  </si>
  <si>
    <t>Немецкий язык (письменная часть)</t>
  </si>
  <si>
    <t>Немецкий язык (письменная и устная часть)</t>
  </si>
  <si>
    <t>Французский язык (письменная и устная часть)</t>
  </si>
  <si>
    <t>Средний балл по оценкам (СБ)</t>
  </si>
  <si>
    <t>5 (по программе 4 класса)</t>
  </si>
  <si>
    <t>6 (по программе 5 класса)</t>
  </si>
  <si>
    <t>7 (по программе 6 класса)</t>
  </si>
  <si>
    <t>8 (по программе 7 класса)</t>
  </si>
  <si>
    <t>9 (по программе 8 класса)</t>
  </si>
  <si>
    <t xml:space="preserve"> *Примечание: ДР – динамика результативности, КО - качество обученности, УО - уровень обученности, СБ - средний балл по оценкам</t>
  </si>
  <si>
    <t>Задания № 2 - Умение распознавать однородные члены предложения. Выделять предложения с однородными членами, № 3(2) Умение распознавать части речи. Распознавать грамматические признаки слов; с учетом совокупности выявленных признаков (что называет, на какие вопросы отвечает, как изменяется) относить слова к определенной группе основных частей речи, № 12(2) Проводить морфологический разбор имен существительных по предложенному в учебнике алгоритму; оценивать правильность проведения морфологического разбора; находить в тексте предлоги с именами существительными, к которым они относятся, № 13(2) Проводить морфологический разбор имен прилагательных по предложенному в учебнике алгоритму, оценивать правильность проведения морфологического разбора, № 15(1) и № 15(2) 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соблюдая при письме изученные орфографические и пунктуационные нормы. Интерпретация содержащейся в тексте информации.</t>
  </si>
  <si>
    <t>Выявленные пробелы в заданиях (указать самые низкие % выполнения)</t>
  </si>
  <si>
    <r>
      <t xml:space="preserve">Результаты 5-11 классов, </t>
    </r>
    <r>
      <rPr>
        <b/>
        <sz val="14"/>
        <color rgb="FF000000"/>
        <rFont val="Times New Roman"/>
        <family val="1"/>
        <charset val="204"/>
      </rPr>
      <t xml:space="preserve">принявших участие в ВПР в 2020 году Кызылского района </t>
    </r>
  </si>
  <si>
    <t>н/п</t>
  </si>
  <si>
    <t>русс</t>
  </si>
  <si>
    <t>мат</t>
  </si>
  <si>
    <t>7кл</t>
  </si>
  <si>
    <t>всего</t>
  </si>
  <si>
    <t>биол</t>
  </si>
  <si>
    <t>ист</t>
  </si>
  <si>
    <t>общ</t>
  </si>
  <si>
    <t>геогр</t>
  </si>
  <si>
    <t>8кл</t>
  </si>
  <si>
    <t>физика</t>
  </si>
  <si>
    <t>англ</t>
  </si>
  <si>
    <t>9 кл</t>
  </si>
  <si>
    <t>химия</t>
  </si>
  <si>
    <t xml:space="preserve">Использование начальных математических знаний для описания и объяснения окружающих предметов, процессов, явлений, для оценки количественных и пространственных отношений предметов, процессов, явлений.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 Процент исполнения заданий составляет -30%;
5.1. Умение исследовать, распознавать геометрические фигуры. Вычислять периметр треугольника, прямоугольника и квадрата, площадь прямоугольника и квадрата-37%;
5.2. Умение изображать геометрические фигуры. Выполнять построение геометрических фигур с заданными измерениями (отрезок, квадрат, прямоугольник) с помощью линейки, угольника-20%;
7. Умение выполнять арифметические действия с числами и числовыми выражениями. Выполнять письменно действия с многозначными числами (сложение, вычитание, умножение и деление на однозначное, двузначное числа в пределах 10 000) с использованием таблиц сложения и умножения чисел, алгоритмов письменных арифметических действий (в том числе деления с остатком)-35%;
8. Умение решать текстовые задачи.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 решать задачи в 3–4 действия-19%;
9.1. Овладение основами логического и алгоритмического мышления. Интерпретировать информацию, полученную при проведении несложных исследований (объяснять, сравнивать и обобщать данные, делать выводы и прогнозы)-33%;
9.2. Овладение основами логического и алгоритмического мышления. Интерпретировать информацию, полученную при проведении несложных исследований (объяснять, сравнивать и обобщать данные, делать выводы и прогнозы)-26%;
10. Овладение основами логического и алгоритмического мышления Собирать, представлять, интерпретировать информацию-24%;
12. Овладение основами логического и алгоритмического мышления. Решать задачи в 3–4 действия -7%
</t>
  </si>
  <si>
    <t xml:space="preserve">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использование различных способов анализа, передачи информации в соответствии с познавательными задачами; в том числе умение анализировать изображения. Узнавать изученные объекты и явления живой и неживой природы; использовать знаково­символические средства для решения задач (52%);
2. Использование различных способов анализа, организации, передачи и интерпретации информации в соответствии с познавательными задачами; освоение доступных способов изучения природы. Использовать знаково­символические средства для решения задач; понимать информацию, представленную разными способами: словесно, в виде таблицы, схемы (32%);
3.3. 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овладение логическими действиями анализа, синтеза, обобщения, классификации по родовидовым признакам. 
Использовать готовые модели (глобус, карту, план) для объяснения явлений или описания свойств объектов; обнаруживать простейшие взаимосвязи между живой и неживой природой, взаимосвязи в живой природе (32%); 
6.2. Освоение доступных способов изучения природы (наблюдение, измерение, опыт); овладение логическими действиями сравнения, анализа, синтеза, установления аналогий и причинно-следственных связей, построения рассуждений; осознанно строить речевое высказывание в соответствии с задачами коммуникации. Вычленять содержащиеся в тексте основные события; сравнивать между собой объекты, описанные в тексте, выделяя 2-3 существенных признака; проводить несложные наблюдения в окружающей среде и ставить опыты, используя простейшее лабораторное оборудование; создавать и преобразовывать модели и схемы для решения задач (42%);
6.3. Освоение доступных способов изучения природы (наблюдение, измерение, опыт); овладение логическими действиями сравнения, анализа, синтеза, установления аналогий и причинно-следственных связей, построения рассуждений; осознанно строить речевое высказывание в соответствии с задачами коммуникации. Вычленять содержащиеся в тексте основные события; сравнивать между собой объекты, описанные в тексте, выделяя 2-3 существенных признака; проводить несложные наблюдения в окружающей среде и ставить опыты, используя простейшее лабораторное оборудование; создавать и преобразовывать модели и схемы для решения задач(18%); 
10.2K2. Сформированность уважительного отношения к родному краю;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описывать достопримечательности столицы и родного края(37%);
10.2K3. Сформированность уважительного отношения к родному краю; осознанно строить речевое высказывание в соответствии с задачами коммуникации(9%)
</t>
  </si>
  <si>
    <t xml:space="preserve"> 2K3. (34%), где проверялись умение учащихся по расширению и систематизации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различных видов анализа слова (фонетического, морфемного, словообразовательного, лексического, морфологического), синтаксического анализа словосочетания и предложения;
 4.2. (38%), где проверялись умение учащихся по расширению и систематизации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 5.2. (27%), где проверялись умение учащихся по совершенствованию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
 6.2. (33%), где проверялись умение учащихся по совершенствованию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
 7.1. (38%), где проверялись умение учащихся по совершенствованию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
 7.2. (31%), где проверялись умение учащихся по совершенствованию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
 № 9 (39%), где проверялись умение учащихся по совершенствованию видов речевой деятельности (чтения), обеспечивающих эффективное овладение разными учебными предметами;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 №10 (39%), где проверялось умение обучающихся по совершенствованию видов речевой деятельности (чтения), обеспечивающих эффективное овладение разными учебными предметами;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анализировать текст с точки зрения его принадлежности к функционально-смысловому типу речи и функциональной разновидности языка. 
</t>
  </si>
  <si>
    <t xml:space="preserve"> 4 (42%), где проверялись умение учащихся по развитию представлений о числе и числовых системах от натуральных до действительных чисел; решать задачи на нахождение части числа и числа по его части.
 6. (33%), где проверялись умение применять изученные понятия, результаты, методы для решения задач практического характера и задач из смежных дисциплин. Решать задачи разных типов (на работу, на движение), связывающих три величины; выделять эти величины и отношения между ними; знать различие скоростей объекта в стоячей воде, против течения и по течению реки.
 8. (31%), где проверялись умение применять изученные понятия, результаты, методы для решения задач практического характера и задач из смежных дисциплин.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 10. (31%), где проверялись умение применять изученные понятия, результаты, методы для решения задач практического характера и задач из смежных дисциплин. Решать задачи на покупки, решать несложные логические задачи методом рассуждений.
 12.1. (32%), где проверялись умение применять изученные понятия, результаты, методы для решения задач практического характера и задач из смежных дисциплин. Вычислять расстояния на местности в стандартных ситуациях.
 12.2. (28%), где проверялись Развитие умений моделирования реальных ситуаций на языке геометрии, развитие изобразительных умений. Выполнять простейшие построения и измерения
 №13 (22%), где проверялось умение обучающихся по развитию пространственных представлений: оперировать на базовом уровне понятиями: «прямоугольный параллелепипед», «куб», «шар»; 
 №14 (8%), где проверялось 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
</t>
  </si>
  <si>
    <t xml:space="preserve">1.2. 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
1.3. 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
3.2. Биология как наука. Методы изучения живых организмов. Роль биологии в познании окружающего мира и практической деятельности людей;
7.2. Царство Растения. Царство Животные;
8. Среды жизни. Формирование основ экологической грамотности: способности оценивать последствия деятельности человека в природе, влияние факторов риска на здоровье человека; выбирать целевые и смысловые установки в своих действиях и поступках по отношению к живой природе, здоровью своему и окружающих; осознание необходимости действий по сохранению биоразнообразия и природных местообитаний видов растений и животных.
</t>
  </si>
  <si>
    <t xml:space="preserve"> № 4 (26,7%), где проверялось 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 умение рассказывать о событиях древней истории.
 № 6 (16,7%), где проверялось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Умение описывать условия существования, основные занятия, образ жизни людей в древности; 
 № 7 (26,7%), где проверялось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Реализация историко-культурологического подхода, формирующего способности к межкультурному диалогу, восприятию и бережному отношению к культурному наследию Родины.
 № 8 (10%), где проверялось умение создавать обобщения, классифицировать, самостоятельно выбирать основания и критерии для классификации; формирование важнейших культурно-исторических ориентиров для гражданской, этнонациональной, социальной, культурной самоидентификации личности; реализация историко-культурологического подхода, формирующего способности к межкультурному диалогу, восприятию и бережному отношению к культурному наследию Родины.
</t>
  </si>
  <si>
    <t xml:space="preserve">№ 3 (36%), № 4 (52%), где проверялось умение на развитие представлений о числе и числовых системах от натуральных до действительных чисел; решать задачи на нахождение части числа и числа по его части; оперировать на базовом уровне понятием десятичная дробь.
 № 7 (25%), где проверялось умение вычислять значение выражения, содержащее знак модуля;
№ 8 (47%), где проверялось умение развития представлений о числе и числовых системах от натуральных до действительных чисел; 
№ 9 (24%), где проверялось проверялось вычислительные навыки дробных чисел; № 11 (20%), где проверялось умение проверялось умение решать задачу на проценты;
№ 13 (14%), где проверялось умение проводить логические обоснования, доказательства математических утверждений. 
</t>
  </si>
  <si>
    <t xml:space="preserve"> № 1.2 (43%), 1.3 (44%), где проверялись умения по теме «Свойства живых организмов, их проявление у растений», «Жизнедеятельность цветковых растений»; формирование первоначальных систематизированных представлений о биологических объектах, процессах, явлениях, закономерностях; овладение понятийным аппаратом биологии;
 № 2.2 (0%), где проверялось знания и навыки по темам «Царство Растения», «Органы цветкового растения», «Жизнедеятельность цветковых растений»,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 №3.2. (18,8%), №3.3. (18,8%), №3.4. (18,8%), где проверялись знания по темам «Микроскопическое строение растений .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 № 5.2 (18,8%), где проверялись знания по темам «Царство Растения», «Органы цветкового растения»;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 № 8.2 (39%), № 8.3 (21%), где проверялись знания по темам «Свойства живых организмов (структурированность, целостность, обмен веществ, движение, размножение, развитие, раздражимость, приспособленность), их проявление у растений»;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 № 9 (21%), где проверялись знания по темам «Органы цветкового растения»; 
 10.1.(49%), 10.2 (42%) где проверялись знания по темам «Приемы выращивания, размножения растений и ухода за ними. Умение создавать, применять и преобразовывать знаки и символы, модели и схемы для решения учебных и познавательных задач»
</t>
  </si>
  <si>
    <t xml:space="preserve"> № 4 (26%), где проверялось 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 Давать оценку событиям и личностям отечественной и всеобщей истории Средних веков 
           № 6. (28%) , где проверялось умение создавать, применять и преобразовывать знаки и символы, модели и схемы для решения учебных и познавательных задач; владение основами самоконтроля, самооценки, принятия решений и осуществления осознанного выбора в учебной и познавательной деятельности. Использовать историческую карту как источник информации о территории, об экономических и культурных центрах Руси и других государств в Средние века, о направлениях крупнейших передвижений людей – походов, завоеваний, колонизаций и др.
 № 7 (41%), где проверялось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Объяснять причины и следствия ключевых событий отечественной и всеобщей истории Средних веков.
 № 10 (34%), где проверялось умение создавать обобщения, классифицировать, самостоятельно выбирать основания и критерии для классификации; сформированность важнейших культурно-исторических ориентиров для гражданской, этнонациональной, социальной, культурной самоидентификации личности; реализация историко-культурологического подхода, формирующего способности к межкультурному диалогу, восприятию и бережному отношению к культурному наследию Родины
</t>
  </si>
  <si>
    <t xml:space="preserve"> № 1.2. (36%), где проверялось умение по приобретению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 № 3.1. (48%) , где проверялось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 № 6.1. (48%) , где проверялось умения на 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 6.2. (48%) , где проверялось выполнение несложных практических заданий, основанных на ситуациях жизнедеятельности человека в разных сферах общества;
 7.1. (48%) , где проверялось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 8.2. (48%) , где проверялось формирование у обучающихся личностных представлений об основах российской гражданской идентичности, патриотизма, гражданственности, социальной ответственности, правового самосознания, толерантности, приверженности ценностям, закрепленным в Конституции Российской Федерации;
 8.3. (48%) , где проверялось умение характеризовать государственное устройство Российской Федерации, называть органы государственной власти страны; раскрывать достижения российского народа; осознавать значение патриотической позиции в укреплении нашего государства.
</t>
  </si>
  <si>
    <t xml:space="preserve">№,1.1., №1.2. Умение определять понятия, устанавливать аналогии. Сформированность представлений о географии, ее роли в освоении планеты человеком. Сформированность представлений об основных этапах географического освоения Земли, открытиях великих путешественников.
Сформированность представлений о географических объектах.
Владение основами картографической грамотности и использования географической карты для решения разнообразных задач;
№2.1K1.,№2.1K2., №2.2.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№3.1., № 3.2. Умение применять и преобразовывать знаки и символы, модели и схемы для решения учебных и познавательных задач.
Умение устанавливать причинно-следственные связи, строить логическое рассуждение, умозаключение и делать выводы;
Владение основами картографической грамотности и использования географической карты для решения разнообразных задач;
№3.3. Умение применять и преобразовывать знаки и символы, модели и схемы для решения учебных и познавательных задач;
№4.3. Умение устанавливать причинно-следственные связи, строить логическое рассуждение, умозаключение и делать выводы. Сформированность представлений и основополагающих теоретических знаний о целостности и неоднородности Земли как планеты в пространстве и во времени
№6.2K2. Умение применять и преобразовывать знаки и символы, модели и схемы для решения учебных и познавательных задач.
Умение осознанно использовать речевые средства для выражения своих мыслей; владение письменной речью.
Практические умения и навыки использования количественных и качественных характеристик компонентов географической среды;
№7. Сформированность представлений о географических объектах, процессах, явлениях, закономерностях; владение понятийным аппаратом географии;
№9K3. Сформированность представлений о географических объектах, процессах, явлениях, закономерностях; владение понятийным аппаратом географии. Умения и навыки использования разнообразных географических знаний для объяснения и оценки явлений и процессов, самостоятельного оценивания уровня безопасности окружающей среды, соблюдения мер безопасности в случае природных стихийных бедствий.
Умение осознанно использовать речевые средства для выражения своих мыслей, формулирования и аргументации своего мнения;
№10.2K2. Первичные компетенции использования территориального подхода как основы географического мышления. Сформированность представлений о географических объектах, процессах, явлениях, закономерностях; владение понятийным аппаратом географии. Умение осознанно использовать речевые средства для выражения своих мыслей, формулирования и аргументации своего мнения; владение письменной речью.
</t>
  </si>
  <si>
    <t xml:space="preserve">№2K2. Проводить морфемный и словообразовательный анализы слов; проводить морфологический анализ слова; проводить синтаксический анализ предложения;
№2K3. Проводить морфемный и словообразовательный анализы слов; проводить морфологический анализ слова; проводить синтаксический анализ предложения 2K3. Проводить морфемный и словообразовательный анализы слов; проводить морфологический анализ слова; проводить синтаксический анализ  предложения;
№3.1.Распознавать производные предлоги в заданных предложениях, отличать их от омонимичных частей речи, правильно писать производные предлоги;
№3.2. Распознавать производные предлоги в заданных предложениях, отличать их от омонимичных частей речи, правильно писать производные предлоги3.2. Распознавать производные предлоги в заданных предложениях, отличать их от омонимичных частей речи, правильно писать производные предлоги;
№4.2. Распознавать производные союзы в заданных предложениях, отличать их от омонимичных частей речи, правильно писать производные союзы;
№6. Распознавать случаи нарушения грамматических норм русского литературного языка в заданных предложениях и исправлять эти нарушения 
Соблюдать основные языковые нормы в устной и письменной речи;
№7.2. 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№8.2. 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№9. 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№11.1. Адекватно понимать и интерпретировать прочитанный текст, находить в тексте информацию (ключевые слова и словосочетания) в подтверждение своего ответа на вопрос, строить речевое высказывание в письменной форме с учетом норм построения предложения и словоупотребления;
№11.2.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интерпретировать и комментировать тексты различных функционально-смысловых типов речи (повествование, описание, рассуждение) и функциональных разновидностей языка;
№13.1. Распознавать стилистически окрашенное слово в заданном контексте, подбирать к найденному слову близкие по значению слова (синонимы)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проводить лексический анализ слова; опознавать лексические средства выразительности.
№13.2. Распознавать стилистически окрашенное слово в заданном контексте, подбирать к найденному слову близкие по значению слова (синонимы)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проводить лексический анализ слова; опознавать лексические средства выразительности;
№14. Адекватно понимать текст, объяснять значение пословицы, строить речевое высказывание в письменной форме с учетом норм построения предложения и словоупотребления.
</t>
  </si>
  <si>
    <t xml:space="preserve">10. Умение анализировать, извлекать необходимую информацию, пользоваться оценкой и прикидкой при практических расчётах 
Оценивать результаты вычислений при решении практических задач / решать задачи на основе рассмотрения реальных ситуаций, в которых не требуется точный вычислительный результат
11. Овладение символьным языком алгебры. Выполнять несложные преобразования выражений: раскрывать скобки, приводить подобные слагаемые, использовать формулы сокращённого умножения
12. Развитие представлений о числе и числовых системах от натуральных до действительных чисел. Сравнивать рациональные числа, знать геометрическую интерпретацию целых, рациональных чисел.
13. 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14. 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 применять геометрические факты для решения задач, в том числе предполагающих несколько шагов решения.
15. Развитие умения использовать функционально графические представления для описания реальных зависимостей 
Представлять данные в виде таблиц, диаграмм, графиков / иллюстрировать с помощью графика реальную зависимость или процесс по их характеристикам
16. Развитие умений применять изученные понятия, результаты, методы для решения задач практического характера. Решать задачи разных типов (на работу, покупки, движение),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t>
  </si>
  <si>
    <t xml:space="preserve">№1.2. Классификация организмов. Принципы классификации. Одноклеточные и многоклеточные организмы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№7. Царство Растения. Царство Бактерии.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первоначальных систематизированных представлений о биологических объектах, процессах, явлениях, закономерностях;
№8. Царство Растения. Царство Бактерии.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№10.Царство Растения. Умения создавать, применять и преобразовывать знаки и символы, модели и схемы для решения учебных и познавательных задач;
№12. Царство Растения. Царство Бактерии. Царство Грибы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№13.2.Царство Растения. Формирование системы научных знаний о живой природе, закономерностях ее развития, об исторически быстром сокращении биологического разнообразия в биосфере в результате деятельности человека для развития современных естественнонаучных представлений о картине мира.
</t>
  </si>
  <si>
    <t xml:space="preserve">8.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Локализовать во времени хронологические рамки и рубежные события Нового времени как исторической эпохи, основные этапы отечественной и всеобщей истории Нового времени; соотносить хронологию истории России и всеобщей истории в Новое время;
9. Способность определять и аргументировать свое отношение к содержащейся в различных источниках информации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 способность определять и аргументировать свое отношение к ней;
10.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Рассказывать о значительных событиях и личностях отечественной и всеобщей истории Нового времени;
11. Умение устанавливать причинно-следственные связи, строить логическое рассуждение, умозаключение (индуктивное, дедуктивное и по аналогии) и делать выводы. Умение применять исторические знания для осмысления сущности общественных явлений. Объяснять причины и следствия ключевых событий и процессов отечественной и всеобщей истории Нового времени (социальных движений, реформ и революций, взаимодействий между народами и др.);
12.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t>
  </si>
  <si>
    <t xml:space="preserve">1.2. 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
5.2.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5.3. Наблюдать и характеризовать явления и события, происходящие в различных сферах общественной жизни;
7.1.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8. 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9.1.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9.2. Анализировать несложные практические ситуации, связанные с гражданскими, семейными, трудовыми правоотношениями; в предлагаемых модельных ситуациях определять признаки правонарушения, проступка, преступления; исследовать несложные практические ситуации, связанные с защитой прав и интересов детей, оставшихся без попечения родителей;
9.3. находить, извлекать и осмысливать информацию правового характера, полученную из доступных источников,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t>
  </si>
  <si>
    <t xml:space="preserve"> № 1.2. (36%), где проверялось умение по приобретению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 № 3.1. (48%) , где проверялось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событиями процессам;
 № 6.1. (48%) , где проверялось умения на 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 6.2. (48%) , где проверялось выполнение несложных практических заданий, основанных на ситуациях жизнедеятельности человека в разных сферах общества;
 7.1. (48%) , где проверялось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 8.2. (48%) , где проверялось формирование у обучающихся личностных представлений об основах российской гражданской идентичности, патриотизма, гражданственности, социальной ответственности, правового самосознания, толерантности, приверженности ценностям, закрепленным в Конституции Российской Федерации;
 8.3. (48%) , где проверялось умение характеризовать государственное устройство Российской Федерации, называть органы государственной власти страны; раскрывать достижения российского народа; осознавать значение патриотической позиции в укреплении нашего государства.
</t>
  </si>
  <si>
    <t xml:space="preserve">№6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№7. Использовать при выполнении учебных задач справочные материалы;
№9. Решать задачи, используя формулы, связывающие физические величины (путь, скорость, масса тела, плотность вещества, сила, давление): на основе анализа условия задачи, выделять физические величины и формулы, необходимые для ее решения, проводить расчеты;
№10.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№11. 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t>
  </si>
  <si>
    <t xml:space="preserve">3K1. Говорение: монологическое высказывание на основе плана и визуальной информации.
3K2. Говорение: монологическое высказывание на основе плана и визуальной информации.            
3K3. Говорение: монологическое высказывание на основе плана и визуальной информации.
3K4. Говорение: монологическое высказывание на основе плана и визуальной информации.
</t>
  </si>
  <si>
    <t xml:space="preserve"> Умение распознавать главные члены предложения. Находить главные и второстепенные (без деления на виды) члены предложения;
 Умение классифицировать согласные звуки. Характеризовать звуки русского языка: согласные звонкие/глухие;
 Умение распознавать значение слова; адекватно формулировать значение слова в письменной форме, соблюдая нормы построения предложения и словоупотребления. Определять значение слова по тексту;
 Умение подбирать к слову близкие по значению слова. Подбирать синонимы для устранения повторов в тексте;
 Умение распознавать имена существительные в предложении, распознавать грамматические признаки имени существительного.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существительных по предложенному в учебнике алгоритму; оценивать правильность проведения морфологического разбора; находить в тексте предлоги с именами существительными, к которым они относятся;
 Умение распознавать имена прилагательные в предложении, распознавать грамматические признаки имени прилагательного.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прилагательных по предложенному в учебнике алгоритму, оценивать правильность проведения морфологического разбора;
 Умение распознавать глаголы в предложении. Распознавать грамматические признаки слов, с учетом совокупности выявленных признаков относить слова к определенной группе основных частей речи; 
 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соблюдая при письме изученные орфографические и пунктуационные нормы. Интерпретация содержащейся в тексте информации.
</t>
  </si>
  <si>
    <t xml:space="preserve">• Умение применять изученные понятия, результаты, методы для решения задач практического характера и задач из смежных дисциплин 
• Решать задачи на покупки; находить процент от числа, число по проценту от него, процентное отношение двух чисел, процентное снижение или процентное повышение величины
• Овладение геометрическим языком, формирование систематических знаний о плоских фигурах и их свойствах, использование геометрических понятий и теорем 
• Овладение геометрическим языком, формирование систематических знаний о плоских фигурах и их свойствах, использование геометрических понятий и теорем 
•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  Развитие умений моделировать реальные ситуации на языке геометрии, исследовать построенную модель с использованием геометрических понятий и теорем, аппарата алгебры 
Использовать свойства геометрических фигур для решения задач практического содержания
• Развитие умения использовать функционально графические представления для описания реальных зависимостей 
Представлять данные в виде таблиц, диаграмм, графиков / иллюстрировать с помощью графика реальную зависимость или процесс по их характеристикам
• 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 применять геометрические факты для решения задач, в том числе предполагающих несколько шагов решения. 
• Развитие умения применять изученные понятия, результаты, методы для решения задач практического характера, умений моделировать реальные ситуации на языке алгебры, исследовать построенные модели с использованием аппарата алгебры 
Решать задачи разных типов (на производительность,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 Развитие умений точно и грамотно выражать свои мысли с применением математической терминологии и символики, проводить классификации, логические обоснования, доказательства 
</t>
  </si>
  <si>
    <t xml:space="preserve">• Анализировать ситуации практико-ориентированного характера, узнавать в них проявление изученных физических явлений или закономерностей и применять
• Распознавать электромагнитные явления и объяснять на основе имеющихся знаний основные свойства или условия протекания этих явлений: взаимодействие
• Решать задачи, используя формулы, связывающие физические величины (путь, скорость, масса тела, плотность вещества, количество теплоты, температура)
• Решать задачи, используя физические законы (закон сохранения энергии, закон Гука, закон Паскаля, закон Архимеда, закон сохранения энергии в тепловых)
• Интерпретировать результаты наблюдений и опытов;
• Анализировать отдельные этапы проведения исследований и интерпретировать результаты наблюдений и опытов;решать задачи, используя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Джоуля-Ленца) и формулы, связывающие физические величины .
</t>
  </si>
  <si>
    <t xml:space="preserve">1.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формулировать и аргументировать собственные суждения, касающиеся отдельных вопросов экономической жизни и опирающиеся на экономические знания и личный опыт; использовать полученные знания при анализе фактов поведения участников экономической деятельности; оценивать этические нормы трудовой и предпринимательской деятельности;
• раскрывать рациональное поведение субъектов экономической  деятельности;
• характеризовать экономику семьи; анализировать структуру семейного бюджета;
• использовать полученные знания при анализе фактов поведения участников экономической деятельности.
2.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 развитие социального кругозора и формирование познавательного интереса к изучению общественных дисциплин
• Находить, извлекать и осмысливать информацию различного характера, полученную из доступных источников (фотоизображений), 
•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t>
  </si>
  <si>
    <t xml:space="preserve">•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формулировать и аргументировать собственные суждения, касающиеся отдельных вопросов экономической жизни и опирающиеся на экономические знания и личный опыт; использовать полученные знания при анализе фактов поведения участников экономической деятельности; оценивать этические нормы трудовой и предпринимательской деятельности;
• раскрывать рациональное поведение субъектов экономической  деятельности;
• характеризовать экономику семьи; анализировать структуру семейного бюджета;
• использовать полученные знания при анализе фактов поведения участников экономической деятельности.
• 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 развитие социального кругозора и формирование познавательного интереса к изучению общественных дисциплин
• Находить, извлекать и осмысливать информацию различного характера, полученную из доступных источников (фотоизображений), 
•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t>
  </si>
  <si>
    <t xml:space="preserve">1.Природа России 
-Умение осознанно использовать речевые средства в соответствии с задачей коммуникации для выражения своих мыслей; владение письменной речью.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
-Умения: различать географические процессы и явления, определяющие особенности компонентов природы отдельных территорий; оценивать характер и особенности взаимодействия деятельности человека и компонентов природы в разных географических условиях; приводить примеры взаимодействия природы и общества в пределах отдельных территорий; давать характеристику компонентов природы своего региона
2. Природа России 
-Умение осознанно использовать речевые средства в соответствии с задачей коммуникации для выражения своих мыслей; владение письменной речью.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
-Умения: различать географические процессы и явления, определяющие особенности компонентов природы отдельных территорий; оценивать характер и особенности взаимодействия деятельности человека и компонентов природы в разных географических условиях; приводить примеры взаимодействия природы и общества в пределах отдельных территорий; давать характеристику компонентов природы своего региона
3.  Особенности географического положения России. Территория и акватория, морские и сухопутные границы 
-Умения определять понятия, создавать обобщения, устанавливать аналогии. 
-Умения устанавливать причинно-следственные связи, строить логическое рассуждение.
-Умения: ориентироваться в источниках географической информации; определять и сравнивать качественные и количественные показатели, характеризующие географические объекты, их положение в пространстве.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сопоставление географической информации
4. Природа России. Внутренние воды и водные ресурсы, особенности их размещения на территории страны. Моря России 
- Умения устанавливать причинно-следственные связи, строить логическое рассуждение, умозаключение  и делать выводы.
Смысловое чтение.
- Первичные компетенции использования территориального подхода как основы географического мышления, владение понятийным аппаратом географии.
-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недостающую и/или взаимодополняющую географическую информацию, представленную в одном или нескольких источниках.
-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5. Природа России. 
-Типы климатов, факторы их формирования, климатические пояса.
-Климат и хозяйственная деятельность людей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-Смысловое чтение.
6. Владение понятийным аппаратом географии.
-Умения: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представлять в различных формах географическую информацию.
-Умение использовать источники географической информации для решения различных задач.
</t>
  </si>
  <si>
    <t xml:space="preserve">•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Рассказывать о значительных событиях и личностях отечественной и всеобщей истории Нового времени 
• Умение устанавливать причинно-следственные связи, строить логическое рассуждение, умозаключение (индуктивное, дедуктивное и по аналогии) и делать выводы.
Умение применять исторические знания для осмысления сущности общественных  явлений Объяснять причины и следствия ключевых событий и процессов отечественной и всеобщей истории Нового времени (социальных движений, реформ и революций, взаимодействий между народами и др.) 
•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t>
  </si>
  <si>
    <t xml:space="preserve">• 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Выполнять несложные практические задания, основанные на ситуациях жизнедеятельности человека в разных сферах общества;
• 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Выполнять несложные практические задания, основанные на ситуациях жизнедеятельности человека в разных сферах общества; 
•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формулировать и аргументировать собственные суждения, касающиеся отдельных вопросов экономической жизни и опирающиеся на экономические знания и личный опыт; использовать полученные знания при анализе фактов поведения участников экономической деятельности; 
• оценивать этические нормы трудовой и предпринимательской деятельности;
• раскрывать рациональное поведение субъектов экономической  деятельности;
• характеризовать экономику семьи; анализировать структуру семейного бюджета;
• использовать полученные знания при анализе фактов поведения участников экономической деятельности.
</t>
  </si>
  <si>
    <t xml:space="preserve">Окружающий мир </t>
  </si>
  <si>
    <t>Трудности для обучающихся вызвали задания № 2, 3(2), 7, 12(2),15(1),15(2), где надо распознавать однородные члены предложения, части речи, умение составлять план прочитанного текста, проводить морфологический разбор, умение определять жизненную ситуацию для адекватной интерпретации, соблюдая орфографические и пунктуационные нормы.</t>
  </si>
  <si>
    <t>Трудности для обучающихся вызвали задания № 5(2), 8, 9(2),11, где надо показать умение изображать геометрические фигуры, решать текстовые задачи, используя единицы измерения величин, интерпретировать информацию, решение задач, основанных на логическом мышлении.</t>
  </si>
  <si>
    <t xml:space="preserve">Трудности для обучающихся вызвали задания № 2, 3(3), 6(3),10(2) 
(умение использовать различные способы анализа, передачи и интерпретации информации в соответствии с познавательными задачами; использовать готовые модели (глобус, карту, план для объяснения явлений или описания свойств объектов, проводить несложные наблюдения в окружающей среде и ставить опыты, используя простейшее лабораторное оборудование; описывать достопримечательности столицы и родного края )
</t>
  </si>
  <si>
    <t xml:space="preserve">48,8% учащихся допустили ошибки при решении составной задачи.
Необходимо провести  работу над анализом составной задачи, моделированием ситуации и решением на каждом уроке.Справились задачами на движение  51,7%, задачами геометрического характера 57,9%.
С последним заданием справились 30,6%, учащиеся слабо владеют основами логического иалгоритмического мышления. 
</t>
  </si>
  <si>
    <t>Затруднение вызывают задания, где необходимо показать умение различать действия в описании опыта. Недостаточно развито у учащихся умение осознанно и произвольно строить речевое высказывание в письменной форме, вычленять содержащиеся в тексте основные события, сравнивать между собой объекты, описанные в тексте, выделяя 2-3 существенных признака, использовать знаково-¬символические средства для решения задач; понимать информацию, представленную разными способами: словесно, в виде таблицы, схемы, диаграммы.</t>
  </si>
  <si>
    <t>Задание №5.2. (30%)Анализировать различные виды словосочетаний и предложений с точки зрения их структурно-смысловой организации и функциональных особенностей;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Задание №7.2. (25%) Анализировать различные виды словосочетаний и предложений с точки зрения их структурно- смысловой организации и функциональных особенностей;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t>
  </si>
  <si>
    <t xml:space="preserve">Задание №4 (24%)Развитие представлений о числе и числовых системах от натуральных до действительных чисел. Решать задачи на нахождение части числа и числа по его части.                                                                                                                      Задание №8 (30%)Умение применять изученные понятия, результаты, методы для решения задач практического характера и задач из смежных дисциплин.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Задание №13 (29%) Развитие пространственных представлений. Оперировать на базовом уровне понятиями: «прямоугольный параллелепипед», «куб», «шар».                                                                                                                                           
       Задание №14 (5%)Умение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                            
</t>
  </si>
  <si>
    <t xml:space="preserve">нет ниже 30% </t>
  </si>
  <si>
    <t>Задание №10К3 (27%) Умение осознанно использовать речевые средства в соответствии с задачей коммуникации; планирование и регуляция своей деятельности; владение устной и письменной речью, монологической контекстной речью; Формирование представлений о значении биологических наук в решении проблем необходимости рационального природопользования.
Раскрывать роль биологии в практической деятельности людей.</t>
  </si>
  <si>
    <t>Задание №7 (27%) Овладение символьным языком алгебры. Оперировать понятием модуль числа, геометрическая интерпретация модуля числа.                                                                                                                         Задание №11(23%) 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Задание №13(8%) 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t>
  </si>
  <si>
    <t>Задание №7.2. (26%) Умение создавать, применять и преобразовывать знаки и символы, модели и схемы для решения учебных и познавательных задач; приобретение опыта использования методов биологической науки и проведения несложных биологических экспериментов для изучения живых организмов; формирование первоначальных систематизированных представлений о биологических объектах, процессах, явлениях, закономерностях.                                                                            Задание №8.3. (17%)Умение устанавливать причинно-следственные связи, строить логическое рассуждение, умозаключение (индуктивное, дедуктивное и по аналогии) и делать выводы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t>
  </si>
  <si>
    <t xml:space="preserve">Задание №1.2. (24%)Умение определять понятия, устанавливать аналогии. Сформированность представлений о географии, ее роли в освоении планеты человеком. Сформированность представлений об основных этапах географического освоения Земли, открытиях великих путешественников. Сформированность представлений о географических объектах. Владение основами картографической грамотности и использования географической карты для решения разнообразных задач.
Задание №2.1.К2 (25%)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Смысловое чтение.                                                                                                                                                  Задание №4.3. (25%) Умение устанавливать причинно-следственные связи, строить логическое рассуждение, умозаключение и делать выводы.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Задание №6.2.К2 (20%) Умение применять и преобразовывать знаки и символы, модели и схемы для решения учебных и познавательных задач.Умение осознанно использовать речевые средства для выражения своих мыслей; владение письменной речью. Практические умения и навыки использования количественных и качественных характеристик компонентов географической среды.                                                                                                     Задание №9К3 (19%)Сформированность представлений о географических объектах, процессах, явлениях, закономерностях; владение понятийным аппаратом географии. Умения и навыки использования разнообразных географических знаний для объяснения и оценки явлений и процессов, самостоятельного оценивания уровня безопасности окружающей среды, соблюдения мер безопасности в случае природных стихийных бедствий. Умение осознанно использовать речевые средства для выражения своих мыслей, формулирования и аргументации своего мнения;                                              Задание №10.2.К2(6%)Первичные компетенции использования территориального подхода как основы географического мышления. Сформированность представлений о географических объектах, процессах, явлениях, закономерностях; владение понятийным аппаратом географии. Умение осознанно использовать речевые средства для выражения своих мыслей, формулирования и аргументации своего мнения; владение письменной речью. </t>
  </si>
  <si>
    <t>Задание №(%)
Задание №6.2. (21%) Выполнять несложные практические задания, основанные на ситуациях жизнедеятельности человека в разных сферах общества.                                          
Задание №8.2. (19%) Формирование у обучающихся личностных представлений об основах российской гражданской идентичности, патриотизма, гражданственности, социальной ответственности, правового самосознания, толерантности, приверженности ценностям, закрепленным в Конституции Российской Федерации.
Задание №8.3. (24%) Характеризовать государственное устройство Российской Федерации, называть органы государственной власти страны; раскрывать достижения российского народа; осознавать значение патриотической позиции в укреплении нашего государства</t>
  </si>
  <si>
    <t>Задание №7 (22%)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Объяснять причины и следствия ключевых событий отечественной и всеобщей истории Средних веков.</t>
  </si>
  <si>
    <t>Задание №2К3 (29%) Проводить морфемный и словообразовательный анализы слов; проводить морфологический анализ слова; проводить синтаксический анализ  предложения.     
Задание №6 (24%) Распознавать случаи нарушения грамматических норм русского литературного языка в заданных предложениях и исправлять эти нарушения. Соблюдать основные языковые нормы в устной и письменной речи.
Задание №9 (29%) 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Задание №11.1. (29%) Адекватно понимать и интерпретировать прочитанный текст, находить в тексте информацию (ключевые слова и словосочетания) в подтверждение своего ответа на вопрос, строить речевое высказывание в письменной форме с учетом норм построения предложения и словоупотребления.
Задание №11.2. (17%)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интерпретировать и комментировать тексты различных функционально-смысловых типов речи (повествование, описание, рассуждение) и функциональных разновидностей языка</t>
  </si>
  <si>
    <t>Задание №14 (19%) 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 применять геометрические факты для решения задач, в том числе предполагающих несколько шагов решения
Задание №16 (17%) Развитие умений применять изученные понятия, результаты, методы для решения задач практического характера 
Решать задачи разных типов (на работу, покупки,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t>
  </si>
  <si>
    <t>Задание №9 (23%) Броуновское движение. Диффузия.
Понимание физических законов и умение их интерпретировать.
Задание №10 (10%) Механические явления. Умение решать вычислительные задачи с использованием физических законов.
Задание №11 (8%) Механические явления. Умение решать вычислительные задачи с использованием физических законов.</t>
  </si>
  <si>
    <t>Задание №3.4. (15%) 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Способность  использовать  знания  о географических  законах  и закономерностях.
Задание №4.2. (22%) Умения ориентироваться в источниках географической информации: находить и  извлекать  необходимую информацию; определять и сравнивать показатели,  характеризующие географические  объекты,  процессы  и явления, их положение в пространстве. Умение  использовать  источники географической  информации  для решения различных задач
Задание №4.3. (25%) Умение  различать  изученные географические  объекты,  процессы  и явления  на  основе  известных характерных свойств.  Способность  использовать  знания  о географических  законах  и закономерностях,  о  взаимосвязях между  изученными  географическими объектами,  процессами  и  явлениями для  объяснения  их  свойств,  условий протекания и различий.  Умение  различать  географические процессы  и  явления,  определяющие особенности  природы  материков  и океанов.
Задание №8.3. (26%) Умения:  различать  географические  процессы  и  явления,  определяющие особенности природы и населения материков,  отдельных  регионов  и стран;  устанавливать черты сходства и различия  особенностей  природы  и  населения,  материальной  и  духовной культуры регионов и отдельных стран.</t>
  </si>
  <si>
    <t>Задание №4.2. (22%) Общие свойства организмов и их проявление у животных. Осуществлять классификацию биологических объектов (растений, животных, бактерий, грибов) на основе определения их принадлежности к определенной систематической группе.
Задание №5.2. (21%) Значение простейших и беспозвоночных животных в жизни человека . Раскрывать роль биологии в практической деятельности людей, роль различных организмов в жизни человека; знать и аргументировать основные правила поведения в природе.
Задание №10.2. (27%) Общая характеристика надкласса Рыбы. Внешнее и внутреннее строение и процессы жизнедеятельности у рыб;Устанавливать взаимосвязи между особенностями строения и функциями клеток и тканей, органов и систем органов
Задание №12 (26%) Ориентироваться в системе познавательных ценностей: воспринимать информацию биологического содержания в научно-популярной литературе, средствах массовой информации и интернет-ресурсах; критически оценивать полученную информацию, анализируя ее содержание и данные об источнике информации
Задание №13.2. (28%) Значение хордовых животных в жизни человека  
Описывать и использовать приемы содержания домашних животных, ухода за ними.</t>
  </si>
  <si>
    <t>Задание №10 (22%)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Рассказывать о значительных событиях и личностях отечественной и всеобщей истории Нового времени.
Задание №11 (13%) Умение устанавливать причинно-следственные связи, строить логическое рассуждение, умозаключение (индуктивное, дедуктивное и по аналогии) и делать выводы. Умение применять исторические знания для осмысления сущности общественных явлений. Объяснять причины и следствия ключевых событий и процессов отечественной и всеобщей истории Нового времени (социальных движений, реформ и революций, взаимодействий между народами и др.).
Задание №12 (28%) 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Сформированность основ гражданской, этно-национальной, социальной, культурной самоидентификации личности обучающегося.</t>
  </si>
  <si>
    <t>Задание №9.2. (30%) Анализировать несложные практические ситуации, связанные с гражданскими, семейными, трудовыми правоотношениями; в предлагаемых модельных ситуациях определять признаки правонарушения, проступка, преступления; исследовать несложные практические ситуации, связанные с защитой прав и интересов детей, оставшихся без попечения родителей;</t>
  </si>
  <si>
    <t>Задания №3К1 (26%), №3К2 (19%),  №3К3 (18%) и №3К4(19%) Говорение: монологическое высказывание на основе плана и визуальной информации.</t>
  </si>
  <si>
    <t>Задание №(%)</t>
  </si>
  <si>
    <t xml:space="preserve">Задание №2 (25%)Осмысленное чтение текста вслух.                                           Задания №3К1 (25%), №3К2 (25%), №3К3 (19%) и № 3К4 (12%) Говорение: монологическое высказывание на основе плана и визуальной информации.                                                                                                                                                            Задание №4 (20%) Чтение с пониманием основного содержания прочитанного текста.
Задание №6 (18%) Навыки оперирования языковыми средствами в коммуникативнозначимом контексте: лексические единицы.                     </t>
  </si>
  <si>
    <t>Задание №10К2 (30%) Знание истории родного края. Умение различать в исторической информации факты и мнения, исторические описания и исторические объяснения;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</si>
  <si>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 xml:space="preserve">Задание  №13 (29%)  ОУметь оценивать ресурсообеспеченность отдельных стран и регионов мира.
Задание  №17К1 (23%), №17К2 (17%)  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t>
  </si>
  <si>
    <t>Задание №17К2 (27%) 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t>
  </si>
  <si>
    <t xml:space="preserve">Задание   № 14(24%)Использовать приобретённые знания и умения в практической деятельности и повседневной жизни для экологически грамотного поведения в окружающей среде
Задание   №15 (27%)Использовать приобретённые знания и умения в практической деятельности и повседневной жизни для приготовления растворов заданной концентрации в быту и на производстве
</t>
  </si>
  <si>
    <t>Задание №13 (22%) Уметь объяснять зависимость свойств веществ от их состава и строения; природу химической связи (ионной, ковалентной, металлической), зависимость скорости химической реакции и положения химического равновесия от различных факторов; сущность изученных видов химических реакций: электролитической диссоциации, ионного обмена, окислительно-восстановительных (и составлять их уравнения).                          Задание №14 (21%) Использовать приобретённые знания и умения в практической деятельности и повседневной жизни для экологически грамотного поведения в окружающей среде.</t>
  </si>
  <si>
    <t xml:space="preserve">Задание  №11 (11,3%) умение отличать гипотезы от научных теорий, делать выводы на основе экспериментальных данных;
Задание  №14 (20%)  Уметь объяснять устройство и принцип действия технических объектов, приводить примеры практического использования физических знаний. Уметь использовать приобретённые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                                        
Задание  №18 (12%)  Уметь воспринимать и на основе полученных знаний самостоятельно оценивать информацию, содержащуюся в СМИ, Интернете, научно-популярных статьях.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
</t>
  </si>
  <si>
    <t>Задание №5 (29%) Знать/понимать смысл физических величин и законов.                                                                             Задание №11 (14%) Уметь отличать гипотезы от научных теорий, делать выводы на основе экспериментальных данных.
Задание №12 (24%) Уметь проводить опыты по исследованию изученных явлений и процессов.
Задание №14 (26%) Уметь объяснять устройство и принцип действия технических объектов, приводить примеры практического использования физических знаний. Уметь использовать приобретённые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
Задание №17 (29%) Уметь воспринимать и на основе полученных знаний самостоятельно оценивать информацию, содержащуюся в СМИ, Интернете, научно-популярных статьях.
Задание №18 (21%) Уметь воспринимать и на основе полученных знаний самостоятельно оценивать информацию, содержащуюся в СМИ, Интернете, научно-популярных статьях.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t>
  </si>
  <si>
    <t>Задание  №5 (16 %) Уметь объяснять: роль биологии в формировании научного мировоззрения; вклад биологических теорий в формирование современной естественнонаучной картины мира; единство живой и неживой природы, родство живых организмов; отрицательное влияние алкоголя, никотина, наркотических веществ на развитие зародыша человека; влияние мутагенов на организм человека, экологических факторов на организмы; взаимосвязи организмов и окружающей среды; причины эволюции, изменяемости видов, нарушений развития организмов.
Задание   №11(2) (20%)  Знать и понимать строение биологических объектов: клетки, генов и хромосом, вида и экосистем (структура).
Задание 13 (14%)  Знать и понимать основные положения биологических теорий (клеточная, эволюционная теория Ч. Дарвина); учение В.И. Вернадского о биосфере; сущность законов Г. Менделя, закономерностей изменчивости.
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t>
  </si>
  <si>
    <t>Задание №13 (11%) Знать и понимать основные положения биологических теорий (клеточная, эволюционная теория Ч. Дарвина); учение В.И. Вернадского о биосфере; сущность законов Г. Менделя, закономерностей изменчивости.
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t>
  </si>
  <si>
    <t xml:space="preserve">
№12.2(26%) Умение распознавать имена прилагательные в предложении, грамматические признаки имени прилагательного,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Проводить морфологический разбор имен прилагательных по предложенному в учебнике алгоритму, оценивать правильность проведения морфологического разбора;
№15.1(14%) 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информации,соблюдая при письме изученные орфографические и пунктуационные нормы.
№15.2 (13,9%)Умение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соблюдая при письме изученные орфографические и пунктуационные нормы. Интерпретация содержащейся в тексте информации.
</t>
  </si>
  <si>
    <t xml:space="preserve">Задание №6.2. Анализировать различные виды словосочетаний и предложений с точки зрения их структурно-смысловой организации и функциональных особенностей;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Задание №7.2. (27%) -Анализировать различные виды словосочетаний и предложений с точки зрения их структурно- смысловой организации и функциональных особенностей;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Задание 8 (26%) Совершенствование видов речевой деятельности (чтения), обеспечивающих эффективное овладение разными учебными предметами;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анализировать текст с точки зрения его темы, цели, основной мысли, основной и дополнительной информации
</t>
  </si>
  <si>
    <t xml:space="preserve"> Задание  №6Умение применять изученные понятия, результаты, методы для решения задач практического характера и задач из смежных дисциплин. Решать задачи разных типов (на работу, на движение), связыва¬ющих три величины; выделять эти величины и отношения между ними; знать различие скоростей объекта в стоячей воде, против течения и по течению реки.
 Задание  №7 (29%) Умение применять изученные понятия, результаты, методы для решения задач практического характера и задач из смежных дисциплин. Решать несложные сюжетные задачи разных типов на все арифметические действия.
Задание   №8 (21%), Умение применять изученные понятия, результаты, методы для решения задач практического характера и задач из смежных дисциплин.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Задание  №10 (12%)Умение применять изученные понятия, результаты, методы для решения задач практического характера и задач из смежных дисциплин. Решать задачи на покупки, решать несложные логические задачи методом рассуждений.
 Задание  №13 (17%),Развитие пространственных представлений. Оперировать на базовом уровне понятиями: «прямоугольный параллелепипед», «куб», «шар». Задание №14 (9%) 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t>
  </si>
  <si>
    <t>Задание   №18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Умение описывать условия существования, основные занятия, образ жизни людей в древности.</t>
  </si>
  <si>
    <t>Задание   №1 (3) ) Выделить существенные признаки биологических объектов (клеток и организмов растений, животных) и процессов, характерных для живых организмов;
Задание   №10К3 (22%) Формирование представлений о значении биологических наук в решении проблем необходимости рационального природопользования.
Раскрывать роль биологии в практической деятельности людей.</t>
  </si>
  <si>
    <t>Задание   №11 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Задание   №13 (9%) 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t>
  </si>
  <si>
    <t>Задания   №1(2) , №5 (2), №5 (3)  Умение создавать, применять и преобразовывать знаки и символы, модели и схемы для решения учебных и познавательных задач; формирование первоначальных систематизированных представлений о биологических объектах, процессах, явлениях, закономерностях, о взаимосвязи живого и неживого в биосфере, овладение понятийным аппаратом биологии.  Выделять существенные признаки биологических объектов (клеток и организмов растений, животных) и процессов, характерных для живых организмов.                                                                                                                                    Задание  №7 (2) (15%) Умение создавать, применять и преобразовывать знаки и символы, модели и схемы для решения учебных и познавательных задач; приобретение опыта использования методов биологической науки и проведения несложных биологических экспериментов для изучения живых организмов; формирование первоначальных систематизированных представлений о биологических объектах, процессах, явлениях, закономерностях.                                 Задание №8 (2) (14%), №8(3) (5 %)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t>
  </si>
  <si>
    <t>Задание №12 (2)   Распознавать уровни и единицы языка в предъявленном тексте и видеть взаимосвязь между ними; создавать устные и письменные высказывания; соблюдать культуру чтения, говорения, аудирования и письма; осуществлять речевой самоконтроль.
Задание  №14 (2) (24%) Распознавать уровни и единицы языка в предъявленном тексте и видеть взаимосвязь между ними; использовать языковые средства адекватно цели общения и речевой ситуации; создавать устные и письменные высказывания  &lt;…&gt; определенной функционально-смысловой принадлежности &lt;…&gt;; использовать синонимические ресурсы русского языка для более точного выражения мысли и усиления выразительности речи; соблюдать культуру чтения, говорения, аудирования и письма; осуществлять речевой самоконтроль.</t>
  </si>
  <si>
    <t xml:space="preserve">Задание 1(2)   Умение определять понятия, устанавливать аналогии. Сформированность представлений о географии, ее роли в освоении планеты человеком. Сформированность представлений об основных этапах географического освоения Земли, открытиях великих путешественников. Сформированность представлений о географических объектах. Владение основами картографической грамотности и использования географической карты для решения разнообразных задач
Задание №2(1) К1 (29%), №2(1) К2(13%), №2(2) (23%)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Смысловое чтение
Задание №4 (3) (19%)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Задание №6(2)К2 (6%) Практические умения и навыки использования количественных и качественных характеристик компонентов географической среды.                                                                                                                            Задание №9К3 (25%), № 10(2)К2 (14%) Умение осознанно использовать речевые средства для выражения своих мыслей, формулирования и аргументации своего мнения; владение письменной речью.
Задание №(%)
</t>
  </si>
  <si>
    <t xml:space="preserve">Задание №1 Умение создавать, применять и преобразовывать знаки и символы, модели и схемы для решения учебных и познавательных задач. Работать с изобразительными историческими источниками, понимать и интерпретировать содержащуюся в них информацию.
Задание   №6(2) (20%)  Использовать историческую карту как источник информации о территории, об экономических и культурных центрах Руси и других государств в Средние века, о направлениях крупнейших передвижений людей – походов, завоеваний, колонизаций и др.
Задание  №7 (11%) 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Объяснять причины и следствия ключевых событий отечественной и всеобщей истории Средних веков
</t>
  </si>
  <si>
    <t xml:space="preserve">Задание №10К2  Знание истории родного края. Умение различать в исторической информации факты и мнения, исторические описания и исторические объяснения;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t>
  </si>
  <si>
    <t>Задание №8 (28%) Владеть языковыми навыками (грамматическая сторона речи).                                                                                                                          Задание №19К2 (26%) Осмысленное чтение текста вслух.
Владеть навыками ритмико-интонационного оформления различных типов предложений
Задание №20К1 (24%), №20К2 (30%), №20К3 (22%) Тематическое монологическое высказывание (описание выбранной фотографии). Уметь описывать события, излагать факты. Владеть навыками ритмико-интонационного оформления различных типов предложений. Владеть языковыми навыками (грамматическая и лексическая стороны речи).</t>
  </si>
  <si>
    <t>Задание №8 (29%) Владеть языковыми навыками (грамматическая сторона речи)                                                       Задание №19К2 (29%) Владеть навыками ритмико-интонационного оформления различных типов предложений.                 Задание №20К1 (19%) Тематическое монологическое высказывание (описание выбранной фотографии).                               Задание №20К2  (21%)Уметь описывать события, излагать факты. Владеть навыками ритмико-интонационного оформления различных типов предложений.                                                Задание №20К3 (19%) Владеть языковыми навыками (грамматическая и лексическая стороны речи).</t>
  </si>
  <si>
    <r>
      <t xml:space="preserve">Результаты 5-11 классов, </t>
    </r>
    <r>
      <rPr>
        <b/>
        <sz val="14"/>
        <color rgb="FF000000"/>
        <rFont val="Times New Roman"/>
        <family val="1"/>
        <charset val="204"/>
      </rPr>
      <t xml:space="preserve">принявших участие в ВПР за 3 года Кызылского района </t>
    </r>
  </si>
  <si>
    <r>
      <t xml:space="preserve">Результаты 5-11 классов СОШ №1 пгт Каа-Хем,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</si>
  <si>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Баян-Колской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</si>
  <si>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Кара-Хаакской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</si>
  <si>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Сукпакской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</si>
  <si>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Терлиг-Хаинской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</si>
  <si>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Усть-Элегестинской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</si>
  <si>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Целинной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</si>
  <si>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Чербинской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</si>
  <si>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МБОУ Шамбалыгской СОШ, </t>
    </r>
    <r>
      <rPr>
        <b/>
        <sz val="14"/>
        <color rgb="FF000000"/>
        <rFont val="Times New Roman"/>
        <family val="1"/>
        <charset val="204"/>
      </rPr>
      <t xml:space="preserve">принявших участие в ВПР в 2020 году Кызылского района </t>
    </r>
  </si>
  <si>
    <r>
      <t xml:space="preserve">Результаты 5-11 классов МБОУ Ээрбекской СОШ, </t>
    </r>
    <r>
      <rPr>
        <b/>
        <sz val="14"/>
        <color rgb="FF000000"/>
        <rFont val="Times New Roman"/>
        <family val="1"/>
        <charset val="204"/>
      </rPr>
      <t xml:space="preserve">принявших участие в ВПР в 2020 году Кызылского района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</si>
</sst>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0"/>
      <color theme="1"/>
      <name val="Times New Roman"/>
      <family val="1"/>
      <charset val="204"/>
    </font>
    <font>
      <sz val="10"/>
      <color rgb="FF000000"/>
      <name val="Times New Roman"/>
      <family val="1"/>
      <charset val="204"/>
    </font>
    <font>
      <sz val="10"/>
      <color theme="1"/>
      <name val="Times New Roman"/>
      <family val="1"/>
      <charset val="204"/>
    </font>
    <font>
      <b/>
      <sz val="14"/>
      <color theme="1"/>
      <name val="Times New Roman"/>
      <family val="1"/>
      <charset val="204"/>
    </font>
    <font>
      <b/>
      <sz val="14"/>
      <color rgb="FF000000"/>
      <name val="Times New Roman"/>
      <family val="1"/>
      <charset val="204"/>
    </font>
    <font>
      <sz val="11"/>
      <color theme="1"/>
      <name val="Times New Roman"/>
      <family val="1"/>
      <charset val="204"/>
    </font>
    <font>
      <sz val="9"/>
      <name val="Times New Roman"/>
      <family val="1"/>
      <charset val="204"/>
    </font>
  </fonts>
  <fills count="8">
    <fill>
      <patternFill patternType="none"/>
    </fill>
    <fill>
      <patternFill patternType="gray125"/>
    </fill>
    <fill>
      <patternFill patternType="solid">
        <fgColor rgb="FFDEEAF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0" fillId="5" borderId="0" xfId="0" applyFill="1"/>
    <xf numFmtId="1" fontId="3" fillId="5" borderId="1" xfId="0" applyNumberFormat="1" applyFont="1" applyFill="1" applyBorder="1" applyAlignment="1">
      <alignment horizontal="center" vertical="center" wrapText="1"/>
    </xf>
    <xf numFmtId="0" fontId="0" fillId="6" borderId="1" xfId="0" applyFill="1" applyBorder="1"/>
    <xf numFmtId="0" fontId="0" fillId="6" borderId="0" xfId="0" applyFill="1"/>
    <xf numFmtId="164" fontId="3" fillId="5" borderId="1" xfId="0" applyNumberFormat="1" applyFont="1" applyFill="1" applyBorder="1" applyAlignment="1">
      <alignment horizontal="center" vertical="center" wrapText="1"/>
    </xf>
    <xf numFmtId="164" fontId="0" fillId="5" borderId="0" xfId="0" applyNumberFormat="1" applyFill="1"/>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0" xfId="0" applyFill="1"/>
    <xf numFmtId="1" fontId="3" fillId="7" borderId="1" xfId="0" applyNumberFormat="1" applyFont="1" applyFill="1" applyBorder="1" applyAlignment="1">
      <alignment horizontal="center" vertical="center" wrapText="1"/>
    </xf>
    <xf numFmtId="164" fontId="0" fillId="0" borderId="1" xfId="0" applyNumberFormat="1" applyBorder="1"/>
    <xf numFmtId="0" fontId="6" fillId="3" borderId="1" xfId="0" applyFont="1" applyFill="1" applyBorder="1" applyAlignment="1">
      <alignment horizontal="justify" vertical="center" wrapText="1"/>
    </xf>
    <xf numFmtId="0" fontId="0" fillId="0" borderId="1" xfId="0" applyBorder="1" applyAlignment="1">
      <alignment wrapText="1"/>
    </xf>
    <xf numFmtId="2" fontId="3" fillId="4"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0" fillId="7" borderId="0" xfId="0" applyNumberFormat="1" applyFill="1"/>
    <xf numFmtId="1" fontId="1" fillId="5"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center"/>
    </xf>
    <xf numFmtId="164" fontId="0" fillId="5" borderId="1" xfId="0" applyNumberFormat="1" applyFill="1" applyBorder="1" applyAlignment="1">
      <alignment horizontal="center"/>
    </xf>
    <xf numFmtId="0" fontId="0" fillId="7" borderId="1" xfId="0" applyFill="1" applyBorder="1" applyAlignment="1">
      <alignment horizontal="center"/>
    </xf>
    <xf numFmtId="164" fontId="0" fillId="7" borderId="1" xfId="0" applyNumberFormat="1" applyFill="1" applyBorder="1" applyAlignment="1">
      <alignment horizontal="center"/>
    </xf>
    <xf numFmtId="0" fontId="7" fillId="0" borderId="1" xfId="0" applyFont="1" applyFill="1" applyBorder="1" applyAlignment="1">
      <alignment horizontal="justify" vertical="top" wrapText="1"/>
    </xf>
    <xf numFmtId="0" fontId="7" fillId="0" borderId="1" xfId="0" applyFont="1" applyFill="1" applyBorder="1" applyAlignment="1">
      <alignment vertical="top" wrapText="1"/>
    </xf>
    <xf numFmtId="0" fontId="7" fillId="0" borderId="1" xfId="0" applyFont="1" applyFill="1" applyBorder="1" applyAlignment="1">
      <alignment horizontal="justify"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0" fontId="7" fillId="0" borderId="1" xfId="0" applyFont="1" applyFill="1" applyBorder="1" applyAlignment="1"/>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0" xfId="0" applyFill="1"/>
    <xf numFmtId="0" fontId="0" fillId="4" borderId="0" xfId="0" applyFill="1"/>
    <xf numFmtId="0" fontId="0" fillId="3" borderId="1" xfId="0" applyFill="1" applyBorder="1" applyAlignment="1">
      <alignment horizontal="center"/>
    </xf>
    <xf numFmtId="0" fontId="0" fillId="0" borderId="1" xfId="0" applyBorder="1" applyAlignment="1">
      <alignment horizontal="center"/>
    </xf>
    <xf numFmtId="0" fontId="0" fillId="3" borderId="0" xfId="0" applyFill="1" applyAlignment="1">
      <alignment horizontal="center"/>
    </xf>
    <xf numFmtId="164" fontId="1" fillId="5" borderId="1" xfId="0" applyNumberFormat="1" applyFont="1" applyFill="1" applyBorder="1" applyAlignment="1">
      <alignment horizontal="center" vertical="center" wrapText="1"/>
    </xf>
    <xf numFmtId="0" fontId="0" fillId="3" borderId="1" xfId="0" applyFill="1" applyBorder="1"/>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75" zoomScaleNormal="75" workbookViewId="0">
      <pane xSplit="1" ySplit="4" topLeftCell="B5" activePane="bottomRight" state="frozen"/>
      <selection pane="topRight" activeCell="B1" sqref="B1"/>
      <selection pane="bottomLeft" activeCell="A5" sqref="A5"/>
      <selection pane="bottomRight" activeCell="AE27" sqref="AE27"/>
    </sheetView>
  </sheetViews>
  <sheetFormatPr defaultRowHeight="15" x14ac:dyDescent="0.25"/>
  <cols>
    <col min="1" max="1" width="14.85546875" customWidth="1"/>
    <col min="2" max="2" width="37.5703125" style="14" customWidth="1"/>
    <col min="3" max="3" width="9.140625" style="14"/>
    <col min="4" max="4" width="9.140625" style="22"/>
    <col min="5" max="5" width="9.140625" style="14"/>
    <col min="6" max="6" width="10" style="19" bestFit="1" customWidth="1"/>
    <col min="7" max="7" width="9.140625" style="22"/>
    <col min="8" max="8" width="9.140625" style="14"/>
    <col min="9" max="9" width="10" bestFit="1" customWidth="1"/>
    <col min="10" max="10" width="10.28515625" style="19" bestFit="1" customWidth="1"/>
    <col min="11" max="11" width="9.140625" style="22"/>
    <col min="12" max="12" width="9.140625" style="14"/>
    <col min="14" max="14" width="9.140625" style="19"/>
    <col min="15" max="15" width="9.140625" style="29"/>
    <col min="16" max="16" width="9.140625" style="19"/>
    <col min="17" max="17" width="10" bestFit="1" customWidth="1"/>
    <col min="18" max="19" width="13.85546875" hidden="1" customWidth="1"/>
    <col min="20" max="20" width="97" hidden="1" customWidth="1"/>
  </cols>
  <sheetData>
    <row r="1" spans="1:20" ht="15" customHeight="1" x14ac:dyDescent="0.25">
      <c r="A1" s="58" t="s">
        <v>125</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20">
        <v>2019</v>
      </c>
      <c r="E4" s="10">
        <v>2020</v>
      </c>
      <c r="F4" s="30">
        <v>2018</v>
      </c>
      <c r="G4" s="20">
        <v>2019</v>
      </c>
      <c r="H4" s="10">
        <v>2020</v>
      </c>
      <c r="I4" s="5" t="s">
        <v>5</v>
      </c>
      <c r="J4" s="30">
        <v>2018</v>
      </c>
      <c r="K4" s="20">
        <v>2019</v>
      </c>
      <c r="L4" s="10">
        <v>2020</v>
      </c>
      <c r="M4" s="1" t="s">
        <v>5</v>
      </c>
      <c r="N4" s="30">
        <v>2018</v>
      </c>
      <c r="O4" s="31">
        <v>2019</v>
      </c>
      <c r="P4" s="30">
        <v>2020</v>
      </c>
      <c r="Q4" s="1" t="s">
        <v>5</v>
      </c>
      <c r="R4" s="6">
        <v>2018</v>
      </c>
      <c r="S4" s="6">
        <v>2019</v>
      </c>
      <c r="T4" s="6">
        <v>2020</v>
      </c>
    </row>
    <row r="5" spans="1:20" ht="17.25" customHeight="1" x14ac:dyDescent="0.25">
      <c r="A5" s="68" t="s">
        <v>28</v>
      </c>
      <c r="B5" s="11" t="s">
        <v>6</v>
      </c>
      <c r="C5" s="12">
        <v>612</v>
      </c>
      <c r="D5" s="21">
        <v>614</v>
      </c>
      <c r="E5" s="12">
        <v>565</v>
      </c>
      <c r="F5" s="18">
        <v>61</v>
      </c>
      <c r="G5" s="23">
        <v>58</v>
      </c>
      <c r="H5" s="15">
        <v>18.7</v>
      </c>
      <c r="I5" s="27">
        <f>H5-G5</f>
        <v>-39.299999999999997</v>
      </c>
      <c r="J5" s="18">
        <v>92</v>
      </c>
      <c r="K5" s="23">
        <v>93</v>
      </c>
      <c r="L5" s="15">
        <v>67.599999999999994</v>
      </c>
      <c r="M5" s="9">
        <f>L5-K5</f>
        <v>-25.400000000000006</v>
      </c>
      <c r="N5" s="18">
        <v>3.7</v>
      </c>
      <c r="O5" s="28">
        <v>3.7</v>
      </c>
      <c r="P5" s="18">
        <v>2.8</v>
      </c>
      <c r="Q5" s="9">
        <f>P5-O5</f>
        <v>-0.90000000000000036</v>
      </c>
      <c r="R5" s="7" t="s">
        <v>79</v>
      </c>
      <c r="S5" s="7" t="s">
        <v>34</v>
      </c>
      <c r="T5" s="25" t="s">
        <v>112</v>
      </c>
    </row>
    <row r="6" spans="1:20" ht="15.75" customHeight="1" x14ac:dyDescent="0.25">
      <c r="A6" s="69"/>
      <c r="B6" s="11" t="s">
        <v>7</v>
      </c>
      <c r="C6" s="12">
        <v>619</v>
      </c>
      <c r="D6" s="21">
        <v>618</v>
      </c>
      <c r="E6" s="12">
        <v>572</v>
      </c>
      <c r="F6" s="18">
        <v>65.5</v>
      </c>
      <c r="G6" s="23">
        <v>67</v>
      </c>
      <c r="H6" s="15">
        <v>36</v>
      </c>
      <c r="I6" s="27">
        <f t="shared" ref="I6:I35" si="0">H6-G6</f>
        <v>-31</v>
      </c>
      <c r="J6" s="18">
        <v>95</v>
      </c>
      <c r="K6" s="23">
        <v>97</v>
      </c>
      <c r="L6" s="15">
        <v>79</v>
      </c>
      <c r="M6" s="9">
        <f t="shared" ref="M6:M47" si="1">L6-K6</f>
        <v>-18</v>
      </c>
      <c r="N6" s="18">
        <v>3.9</v>
      </c>
      <c r="O6" s="28">
        <v>3.8</v>
      </c>
      <c r="P6" s="18">
        <v>3.1</v>
      </c>
      <c r="Q6" s="9">
        <f t="shared" ref="Q6:Q35" si="2">P6-O6</f>
        <v>-0.69999999999999973</v>
      </c>
      <c r="R6" s="4" t="s">
        <v>80</v>
      </c>
      <c r="S6" s="26" t="s">
        <v>82</v>
      </c>
      <c r="T6" s="26" t="s">
        <v>51</v>
      </c>
    </row>
    <row r="7" spans="1:20" s="14" customFormat="1" ht="15.75" customHeight="1" x14ac:dyDescent="0.25">
      <c r="A7" s="69"/>
      <c r="B7" s="11" t="s">
        <v>78</v>
      </c>
      <c r="C7" s="12">
        <v>595</v>
      </c>
      <c r="D7" s="21">
        <v>620</v>
      </c>
      <c r="E7" s="12">
        <v>574</v>
      </c>
      <c r="F7" s="18">
        <v>66</v>
      </c>
      <c r="G7" s="23">
        <v>64</v>
      </c>
      <c r="H7" s="15">
        <v>26</v>
      </c>
      <c r="I7" s="32">
        <f t="shared" si="0"/>
        <v>-38</v>
      </c>
      <c r="J7" s="18">
        <v>98</v>
      </c>
      <c r="K7" s="23">
        <v>97.8</v>
      </c>
      <c r="L7" s="15">
        <v>92</v>
      </c>
      <c r="M7" s="15">
        <f t="shared" si="1"/>
        <v>-5.7999999999999972</v>
      </c>
      <c r="N7" s="18">
        <v>3.7</v>
      </c>
      <c r="O7" s="28">
        <v>3.8</v>
      </c>
      <c r="P7" s="18">
        <v>3.1</v>
      </c>
      <c r="Q7" s="15">
        <f t="shared" si="2"/>
        <v>-0.69999999999999973</v>
      </c>
      <c r="R7" s="34" t="s">
        <v>81</v>
      </c>
      <c r="S7" s="33" t="s">
        <v>83</v>
      </c>
      <c r="T7" s="34" t="s">
        <v>52</v>
      </c>
    </row>
    <row r="8" spans="1:20" s="14" customFormat="1" ht="15.75" customHeight="1" x14ac:dyDescent="0.25">
      <c r="A8" s="70" t="s">
        <v>29</v>
      </c>
      <c r="B8" s="11" t="s">
        <v>6</v>
      </c>
      <c r="C8" s="12">
        <v>443</v>
      </c>
      <c r="D8" s="21">
        <v>572</v>
      </c>
      <c r="E8" s="12">
        <v>498</v>
      </c>
      <c r="F8" s="18">
        <v>23.9</v>
      </c>
      <c r="G8" s="23">
        <v>32</v>
      </c>
      <c r="H8" s="15">
        <v>29</v>
      </c>
      <c r="I8" s="32">
        <f t="shared" si="0"/>
        <v>-3</v>
      </c>
      <c r="J8" s="18">
        <v>65.400000000000006</v>
      </c>
      <c r="K8" s="23">
        <v>73.7</v>
      </c>
      <c r="L8" s="15">
        <v>73</v>
      </c>
      <c r="M8" s="15">
        <f t="shared" si="1"/>
        <v>-0.70000000000000284</v>
      </c>
      <c r="N8" s="18">
        <v>2.9</v>
      </c>
      <c r="O8" s="28">
        <v>3.1</v>
      </c>
      <c r="P8" s="18">
        <v>3</v>
      </c>
      <c r="Q8" s="15">
        <f t="shared" si="2"/>
        <v>-0.10000000000000009</v>
      </c>
      <c r="R8" s="39" t="s">
        <v>113</v>
      </c>
      <c r="S8" s="40" t="s">
        <v>84</v>
      </c>
      <c r="T8" s="34" t="s">
        <v>53</v>
      </c>
    </row>
    <row r="9" spans="1:20" s="14" customFormat="1" ht="15.75" customHeight="1" x14ac:dyDescent="0.25">
      <c r="A9" s="71"/>
      <c r="B9" s="11" t="s">
        <v>7</v>
      </c>
      <c r="C9" s="12">
        <v>446</v>
      </c>
      <c r="D9" s="21">
        <v>583</v>
      </c>
      <c r="E9" s="12">
        <v>524</v>
      </c>
      <c r="F9" s="18">
        <v>29.8</v>
      </c>
      <c r="G9" s="23">
        <v>36</v>
      </c>
      <c r="H9" s="15">
        <v>32</v>
      </c>
      <c r="I9" s="32">
        <f t="shared" si="0"/>
        <v>-4</v>
      </c>
      <c r="J9" s="18">
        <v>77</v>
      </c>
      <c r="K9" s="23">
        <v>81.599999999999994</v>
      </c>
      <c r="L9" s="15">
        <v>74</v>
      </c>
      <c r="M9" s="15">
        <f t="shared" si="1"/>
        <v>-7.5999999999999943</v>
      </c>
      <c r="N9" s="18">
        <v>3.1</v>
      </c>
      <c r="O9" s="28">
        <v>3.2</v>
      </c>
      <c r="P9" s="18">
        <v>3</v>
      </c>
      <c r="Q9" s="15">
        <f t="shared" si="2"/>
        <v>-0.20000000000000018</v>
      </c>
      <c r="R9" s="39" t="s">
        <v>114</v>
      </c>
      <c r="S9" s="40" t="s">
        <v>85</v>
      </c>
      <c r="T9" s="34" t="s">
        <v>54</v>
      </c>
    </row>
    <row r="10" spans="1:20" s="14" customFormat="1" ht="15.75" customHeight="1" x14ac:dyDescent="0.25">
      <c r="A10" s="71"/>
      <c r="B10" s="11" t="s">
        <v>9</v>
      </c>
      <c r="C10" s="12">
        <v>441</v>
      </c>
      <c r="D10" s="21">
        <v>586</v>
      </c>
      <c r="E10" s="12">
        <v>557</v>
      </c>
      <c r="F10" s="18">
        <v>43.5</v>
      </c>
      <c r="G10" s="23">
        <v>41.8</v>
      </c>
      <c r="H10" s="15">
        <v>23</v>
      </c>
      <c r="I10" s="32">
        <f t="shared" si="0"/>
        <v>-18.799999999999997</v>
      </c>
      <c r="J10" s="18">
        <v>88.6</v>
      </c>
      <c r="K10" s="23">
        <v>90.8</v>
      </c>
      <c r="L10" s="15">
        <v>84</v>
      </c>
      <c r="M10" s="15">
        <f t="shared" si="1"/>
        <v>-6.7999999999999972</v>
      </c>
      <c r="N10" s="18">
        <v>3.5</v>
      </c>
      <c r="O10" s="28">
        <v>3.4</v>
      </c>
      <c r="P10" s="18">
        <v>3</v>
      </c>
      <c r="Q10" s="15">
        <f t="shared" si="2"/>
        <v>-0.39999999999999991</v>
      </c>
      <c r="R10" s="41" t="s">
        <v>115</v>
      </c>
      <c r="S10" s="40"/>
      <c r="T10" s="34" t="s">
        <v>56</v>
      </c>
    </row>
    <row r="11" spans="1:20" s="14" customFormat="1" ht="15.75" customHeight="1" x14ac:dyDescent="0.25">
      <c r="A11" s="71"/>
      <c r="B11" s="11" t="s">
        <v>10</v>
      </c>
      <c r="C11" s="12">
        <v>433</v>
      </c>
      <c r="D11" s="37">
        <v>590</v>
      </c>
      <c r="E11" s="35">
        <v>536</v>
      </c>
      <c r="F11" s="35">
        <v>32.700000000000003</v>
      </c>
      <c r="G11" s="37">
        <v>42</v>
      </c>
      <c r="H11" s="35">
        <v>23</v>
      </c>
      <c r="I11" s="32">
        <f t="shared" si="0"/>
        <v>-19</v>
      </c>
      <c r="J11" s="35">
        <v>88</v>
      </c>
      <c r="K11" s="37">
        <v>94</v>
      </c>
      <c r="L11" s="35">
        <v>71</v>
      </c>
      <c r="M11" s="15">
        <f t="shared" si="1"/>
        <v>-23</v>
      </c>
      <c r="N11" s="35">
        <v>3.2</v>
      </c>
      <c r="O11" s="38">
        <v>3.4</v>
      </c>
      <c r="P11" s="36">
        <v>2.9</v>
      </c>
      <c r="Q11" s="15">
        <f t="shared" si="2"/>
        <v>-0.5</v>
      </c>
      <c r="R11" s="39" t="s">
        <v>116</v>
      </c>
      <c r="S11" s="40" t="s">
        <v>87</v>
      </c>
      <c r="T11" s="34" t="s">
        <v>55</v>
      </c>
    </row>
    <row r="12" spans="1:20" s="17" customFormat="1" ht="15.75" customHeight="1" x14ac:dyDescent="0.25">
      <c r="A12" s="68" t="s">
        <v>30</v>
      </c>
      <c r="B12" s="11" t="s">
        <v>6</v>
      </c>
      <c r="C12" s="12">
        <v>444</v>
      </c>
      <c r="D12" s="21">
        <v>425</v>
      </c>
      <c r="E12" s="12">
        <v>533</v>
      </c>
      <c r="F12" s="18">
        <v>32.9</v>
      </c>
      <c r="G12" s="23">
        <v>34.799999999999997</v>
      </c>
      <c r="H12" s="15">
        <v>25</v>
      </c>
      <c r="I12" s="27">
        <f>H12-G12</f>
        <v>-9.7999999999999972</v>
      </c>
      <c r="J12" s="18">
        <v>75</v>
      </c>
      <c r="K12" s="23">
        <v>72.2</v>
      </c>
      <c r="L12" s="15">
        <v>70</v>
      </c>
      <c r="M12" s="9">
        <f>L12-K12</f>
        <v>-2.2000000000000028</v>
      </c>
      <c r="N12" s="18">
        <v>3.1</v>
      </c>
      <c r="O12" s="28">
        <v>3.1</v>
      </c>
      <c r="P12" s="18">
        <v>2.9</v>
      </c>
      <c r="Q12" s="9">
        <f>P12-O12</f>
        <v>-0.20000000000000018</v>
      </c>
      <c r="R12" s="39" t="s">
        <v>117</v>
      </c>
      <c r="S12" s="40" t="s">
        <v>88</v>
      </c>
      <c r="T12" s="16"/>
    </row>
    <row r="13" spans="1:20" ht="15.75" customHeight="1" x14ac:dyDescent="0.25">
      <c r="A13" s="69"/>
      <c r="B13" s="11" t="s">
        <v>7</v>
      </c>
      <c r="C13" s="12">
        <v>448</v>
      </c>
      <c r="D13" s="21">
        <v>425</v>
      </c>
      <c r="E13" s="12">
        <v>539</v>
      </c>
      <c r="F13" s="18">
        <v>33.9</v>
      </c>
      <c r="G13" s="23">
        <v>37.4</v>
      </c>
      <c r="H13" s="15">
        <v>19</v>
      </c>
      <c r="I13" s="27">
        <f t="shared" si="0"/>
        <v>-18.399999999999999</v>
      </c>
      <c r="J13" s="18">
        <v>86</v>
      </c>
      <c r="K13" s="23">
        <v>83.5</v>
      </c>
      <c r="L13" s="15">
        <v>74</v>
      </c>
      <c r="M13" s="9">
        <f t="shared" si="1"/>
        <v>-9.5</v>
      </c>
      <c r="N13" s="18">
        <v>3.2</v>
      </c>
      <c r="O13" s="28">
        <v>3.2</v>
      </c>
      <c r="P13" s="18">
        <v>3</v>
      </c>
      <c r="Q13" s="9">
        <f t="shared" si="2"/>
        <v>-0.20000000000000018</v>
      </c>
      <c r="R13" s="39" t="s">
        <v>118</v>
      </c>
      <c r="S13" s="40" t="s">
        <v>89</v>
      </c>
      <c r="T13" s="26" t="s">
        <v>57</v>
      </c>
    </row>
    <row r="14" spans="1:20" ht="15.75" customHeight="1" x14ac:dyDescent="0.25">
      <c r="A14" s="69"/>
      <c r="B14" s="11" t="s">
        <v>10</v>
      </c>
      <c r="C14" s="12">
        <v>440</v>
      </c>
      <c r="D14" s="21">
        <v>429</v>
      </c>
      <c r="E14" s="12">
        <v>431</v>
      </c>
      <c r="F14" s="18">
        <v>26</v>
      </c>
      <c r="G14" s="23">
        <v>55</v>
      </c>
      <c r="H14" s="15">
        <v>26</v>
      </c>
      <c r="I14" s="27">
        <f t="shared" si="0"/>
        <v>-29</v>
      </c>
      <c r="J14" s="18">
        <v>69</v>
      </c>
      <c r="K14" s="23">
        <v>94.5</v>
      </c>
      <c r="L14" s="15">
        <v>81</v>
      </c>
      <c r="M14" s="9">
        <f t="shared" si="1"/>
        <v>-13.5</v>
      </c>
      <c r="N14" s="18">
        <v>3</v>
      </c>
      <c r="O14" s="28">
        <v>3.6</v>
      </c>
      <c r="P14" s="18">
        <v>3</v>
      </c>
      <c r="Q14" s="9">
        <f t="shared" si="2"/>
        <v>-0.60000000000000009</v>
      </c>
      <c r="R14" s="39" t="s">
        <v>119</v>
      </c>
      <c r="S14" s="40" t="s">
        <v>86</v>
      </c>
      <c r="T14" s="26" t="s">
        <v>58</v>
      </c>
    </row>
    <row r="15" spans="1:20" ht="15.75" customHeight="1" x14ac:dyDescent="0.25">
      <c r="A15" s="69"/>
      <c r="B15" s="11" t="s">
        <v>11</v>
      </c>
      <c r="C15" s="12">
        <v>432</v>
      </c>
      <c r="D15" s="21">
        <v>424</v>
      </c>
      <c r="E15" s="12">
        <v>550</v>
      </c>
      <c r="F15" s="18">
        <v>32.4</v>
      </c>
      <c r="G15" s="23">
        <v>29</v>
      </c>
      <c r="H15" s="15">
        <v>22</v>
      </c>
      <c r="I15" s="27">
        <f t="shared" si="0"/>
        <v>-7</v>
      </c>
      <c r="J15" s="18">
        <v>93</v>
      </c>
      <c r="K15" s="23">
        <v>92.9</v>
      </c>
      <c r="L15" s="15">
        <v>88</v>
      </c>
      <c r="M15" s="9">
        <f t="shared" si="1"/>
        <v>-4.9000000000000057</v>
      </c>
      <c r="N15" s="18">
        <v>3.4</v>
      </c>
      <c r="O15" s="28">
        <v>3.2</v>
      </c>
      <c r="P15" s="18">
        <v>3</v>
      </c>
      <c r="Q15" s="9">
        <f t="shared" si="2"/>
        <v>-0.20000000000000018</v>
      </c>
      <c r="R15" s="39" t="s">
        <v>120</v>
      </c>
      <c r="S15" s="40" t="s">
        <v>90</v>
      </c>
      <c r="T15" s="26" t="s">
        <v>61</v>
      </c>
    </row>
    <row r="16" spans="1:20" ht="15.75" customHeight="1" x14ac:dyDescent="0.25">
      <c r="A16" s="69"/>
      <c r="B16" s="11" t="s">
        <v>12</v>
      </c>
      <c r="C16" s="12">
        <v>442</v>
      </c>
      <c r="D16" s="21">
        <v>432</v>
      </c>
      <c r="E16" s="12">
        <v>497</v>
      </c>
      <c r="F16" s="18">
        <v>40.700000000000003</v>
      </c>
      <c r="G16" s="23">
        <v>30.5</v>
      </c>
      <c r="H16" s="15">
        <v>24</v>
      </c>
      <c r="I16" s="27">
        <f t="shared" si="0"/>
        <v>-6.5</v>
      </c>
      <c r="J16" s="18">
        <v>82.3</v>
      </c>
      <c r="K16" s="23">
        <v>81.2</v>
      </c>
      <c r="L16" s="15">
        <v>80</v>
      </c>
      <c r="M16" s="9">
        <f t="shared" si="1"/>
        <v>-1.2000000000000028</v>
      </c>
      <c r="N16" s="18">
        <v>3.3</v>
      </c>
      <c r="O16" s="28">
        <v>3.2</v>
      </c>
      <c r="P16" s="18">
        <v>2.2999999999999998</v>
      </c>
      <c r="Q16" s="9">
        <f t="shared" si="2"/>
        <v>-0.90000000000000036</v>
      </c>
      <c r="R16" s="41"/>
      <c r="S16" s="40" t="s">
        <v>91</v>
      </c>
      <c r="T16" s="26" t="s">
        <v>60</v>
      </c>
    </row>
    <row r="17" spans="1:20" ht="15.75" customHeight="1" x14ac:dyDescent="0.25">
      <c r="A17" s="69"/>
      <c r="B17" s="11" t="s">
        <v>9</v>
      </c>
      <c r="C17" s="12">
        <v>439</v>
      </c>
      <c r="D17" s="21">
        <v>426</v>
      </c>
      <c r="E17" s="12">
        <v>491</v>
      </c>
      <c r="F17" s="18">
        <v>43.8</v>
      </c>
      <c r="G17" s="23">
        <v>43.4</v>
      </c>
      <c r="H17" s="15">
        <v>34</v>
      </c>
      <c r="I17" s="27">
        <f t="shared" si="0"/>
        <v>-9.3999999999999986</v>
      </c>
      <c r="J17" s="18">
        <v>91</v>
      </c>
      <c r="K17" s="23">
        <v>80.3</v>
      </c>
      <c r="L17" s="15">
        <v>86</v>
      </c>
      <c r="M17" s="9">
        <f t="shared" si="1"/>
        <v>5.7000000000000028</v>
      </c>
      <c r="N17" s="18">
        <v>3.5</v>
      </c>
      <c r="O17" s="28">
        <v>3.4</v>
      </c>
      <c r="P17" s="18">
        <v>3</v>
      </c>
      <c r="Q17" s="9">
        <f t="shared" si="2"/>
        <v>-0.39999999999999991</v>
      </c>
      <c r="R17" s="39" t="s">
        <v>121</v>
      </c>
      <c r="S17" s="40" t="s">
        <v>92</v>
      </c>
      <c r="T17" s="26" t="s">
        <v>59</v>
      </c>
    </row>
    <row r="18" spans="1:20" ht="15.75" customHeight="1" x14ac:dyDescent="0.25">
      <c r="A18" s="60" t="s">
        <v>31</v>
      </c>
      <c r="B18" s="11" t="s">
        <v>6</v>
      </c>
      <c r="C18" s="12">
        <f>'СОШ №1 пгт Каа-Хем'!C18+'СОШ №2 пгт Каа-Хем'!C18+'Баян-Кол'!C18+'Кара-Хаак'!C18+Сукпак!C18+'Терлиг-Хая'!C18+'Усть-Элегест'!C18+Целинная!C18+Чербинская!C18+Шамбалыг!C18+Ээрбекская!C18</f>
        <v>0</v>
      </c>
      <c r="D18" s="21">
        <v>442</v>
      </c>
      <c r="E18" s="12">
        <v>381</v>
      </c>
      <c r="F18" s="18">
        <f>'СОШ №1 пгт Каа-Хем'!F18+'СОШ №2 пгт Каа-Хем'!F18+'Баян-Кол'!F18+'Кара-Хаак'!F18+Сукпак!F18+'Терлиг-Хая'!F18+'Усть-Элегест'!F18+Целинная!F18+Чербинская!F18+Шамбалыг!F18+Ээрбекская!F18/11</f>
        <v>0</v>
      </c>
      <c r="G18" s="23">
        <v>29.6</v>
      </c>
      <c r="H18" s="15">
        <v>22</v>
      </c>
      <c r="I18" s="27">
        <f t="shared" si="0"/>
        <v>-7.6000000000000014</v>
      </c>
      <c r="J18" s="18">
        <f>'СОШ №1 пгт Каа-Хем'!J18+'СОШ №2 пгт Каа-Хем'!J18+'Баян-Кол'!J18+'Кара-Хаак'!J18+Сукпак!J18+'Терлиг-Хая'!J18+'Усть-Элегест'!J18+Целинная!J18+Чербинская!J18+Шамбалыг!J18+Ээрбекская!J18/11</f>
        <v>0</v>
      </c>
      <c r="K18" s="23">
        <v>72</v>
      </c>
      <c r="L18" s="15">
        <v>63</v>
      </c>
      <c r="M18" s="9">
        <f t="shared" si="1"/>
        <v>-9</v>
      </c>
      <c r="N18" s="18">
        <f>'СОШ №1 пгт Каа-Хем'!N18+'СОШ №2 пгт Каа-Хем'!N18+'Баян-Кол'!N18+'Кара-Хаак'!N18+Сукпак!N18+'Терлиг-Хая'!N18+'Усть-Элегест'!N18+Целинная!N18+Чербинская!N18+Шамбалыг!N18+Ээрбекская!N18/11</f>
        <v>0</v>
      </c>
      <c r="O18" s="28">
        <v>3</v>
      </c>
      <c r="P18" s="18">
        <v>2.9</v>
      </c>
      <c r="Q18" s="9">
        <f t="shared" si="2"/>
        <v>-0.10000000000000009</v>
      </c>
      <c r="R18" s="41"/>
      <c r="S18" s="40" t="s">
        <v>93</v>
      </c>
      <c r="T18" s="26" t="s">
        <v>62</v>
      </c>
    </row>
    <row r="19" spans="1:20" ht="15.75" customHeight="1" x14ac:dyDescent="0.25">
      <c r="A19" s="61"/>
      <c r="B19" s="11" t="s">
        <v>7</v>
      </c>
      <c r="C19" s="12">
        <f>'СОШ №1 пгт Каа-Хем'!C19+'СОШ №2 пгт Каа-Хем'!C19+'Баян-Кол'!C19+'Кара-Хаак'!C19+Сукпак!C19+'Терлиг-Хая'!C19+'Усть-Элегест'!C19+Целинная!C19+Чербинская!C19+Шамбалыг!C19+Ээрбекская!C19</f>
        <v>0</v>
      </c>
      <c r="D19" s="21">
        <v>406</v>
      </c>
      <c r="E19" s="12">
        <v>400</v>
      </c>
      <c r="F19" s="18">
        <f>'СОШ №1 пгт Каа-Хем'!F19+'СОШ №2 пгт Каа-Хем'!F19+'Баян-Кол'!F19+'Кара-Хаак'!F19+Сукпак!F19+'Терлиг-Хая'!F19+'Усть-Элегест'!F19+Целинная!F19+Чербинская!F19+Шамбалыг!F19+Ээрбекская!F19/11</f>
        <v>0</v>
      </c>
      <c r="G19" s="23">
        <v>41.1</v>
      </c>
      <c r="H19" s="15">
        <v>11</v>
      </c>
      <c r="I19" s="27">
        <f t="shared" si="0"/>
        <v>-30.1</v>
      </c>
      <c r="J19" s="18">
        <f>'СОШ №1 пгт Каа-Хем'!J19+'СОШ №2 пгт Каа-Хем'!J19+'Баян-Кол'!J19+'Кара-Хаак'!J19+Сукпак!J19+'Терлиг-Хая'!J19+'Усть-Элегест'!J19+Целинная!J19+Чербинская!J19+Шамбалыг!J19+Ээрбекская!J19/11</f>
        <v>0</v>
      </c>
      <c r="K19" s="23">
        <v>87.2</v>
      </c>
      <c r="L19" s="15">
        <v>73</v>
      </c>
      <c r="M19" s="9">
        <f t="shared" si="1"/>
        <v>-14.200000000000003</v>
      </c>
      <c r="N19" s="18">
        <f>'СОШ №1 пгт Каа-Хем'!N19+'СОШ №2 пгт Каа-Хем'!N19+'Баян-Кол'!N19+'Кара-Хаак'!N19+Сукпак!N19+'Терлиг-Хая'!N19+'Усть-Элегест'!N19+Целинная!N19+Чербинская!N19+Шамбалыг!N19+Ээрбекская!N19/11</f>
        <v>0</v>
      </c>
      <c r="O19" s="28">
        <v>4</v>
      </c>
      <c r="P19" s="18">
        <v>2.9</v>
      </c>
      <c r="Q19" s="9">
        <f t="shared" si="2"/>
        <v>-1.1000000000000001</v>
      </c>
      <c r="R19" s="41"/>
      <c r="S19" s="40" t="s">
        <v>94</v>
      </c>
      <c r="T19" s="26" t="s">
        <v>63</v>
      </c>
    </row>
    <row r="20" spans="1:20" ht="15.75" customHeight="1" x14ac:dyDescent="0.25">
      <c r="A20" s="61"/>
      <c r="B20" s="13" t="s">
        <v>13</v>
      </c>
      <c r="C20" s="12">
        <f>'СОШ №1 пгт Каа-Хем'!C20+'СОШ №2 пгт Каа-Хем'!C20+'Баян-Кол'!C20+'Кара-Хаак'!C20+Сукпак!C20+'Терлиг-Хая'!C20+'Усть-Элегест'!C20+Целинная!C20+Чербинская!C20+Шамбалыг!C20+Ээрбекская!C20</f>
        <v>0</v>
      </c>
      <c r="D20" s="21">
        <v>422</v>
      </c>
      <c r="E20" s="12">
        <v>399</v>
      </c>
      <c r="F20" s="18">
        <f>'СОШ №1 пгт Каа-Хем'!F20+'СОШ №2 пгт Каа-Хем'!F20+'Баян-Кол'!F20+'Кара-Хаак'!F20+Сукпак!F20+'Терлиг-Хая'!F20+'Усть-Элегест'!F20+Целинная!F20+Чербинская!F21+Шамбалыг!F20+Ээрбекская!F20/11</f>
        <v>0</v>
      </c>
      <c r="G20" s="23">
        <v>27</v>
      </c>
      <c r="H20" s="15">
        <v>20</v>
      </c>
      <c r="I20" s="27">
        <f t="shared" si="0"/>
        <v>-7</v>
      </c>
      <c r="J20" s="18">
        <f>'СОШ №1 пгт Каа-Хем'!J20+'СОШ №2 пгт Каа-Хем'!J20+'Баян-Кол'!J20+'Кара-Хаак'!J20+Сукпак!J20+'Терлиг-Хая'!J20+'Усть-Элегест'!J20+Целинная!J20+Чербинская!J21+Шамбалыг!J20+Ээрбекская!J20/11</f>
        <v>0</v>
      </c>
      <c r="K20" s="23">
        <v>84</v>
      </c>
      <c r="L20" s="15">
        <v>79</v>
      </c>
      <c r="M20" s="9">
        <f t="shared" si="1"/>
        <v>-5</v>
      </c>
      <c r="N20" s="18">
        <f>'СОШ №1 пгт Каа-Хем'!N20+'СОШ №2 пгт Каа-Хем'!N20+'Баян-Кол'!N20+'Кара-Хаак'!N20+Сукпак!N20+'Терлиг-Хая'!N20+'Усть-Элегест'!N20+Целинная!N20+Чербинская!N21+Шамбалыг!N20+Ээрбекская!N20/11</f>
        <v>0</v>
      </c>
      <c r="O20" s="28">
        <v>3.1</v>
      </c>
      <c r="P20" s="18">
        <v>3</v>
      </c>
      <c r="Q20" s="9">
        <f t="shared" si="2"/>
        <v>-0.10000000000000009</v>
      </c>
      <c r="R20" s="41"/>
      <c r="S20" s="40" t="s">
        <v>95</v>
      </c>
      <c r="T20" s="26" t="s">
        <v>68</v>
      </c>
    </row>
    <row r="21" spans="1:20" ht="15.75" customHeight="1" x14ac:dyDescent="0.25">
      <c r="A21" s="61"/>
      <c r="B21" s="13" t="s">
        <v>11</v>
      </c>
      <c r="C21" s="12">
        <f>'СОШ №1 пгт Каа-Хем'!C21+'СОШ №2 пгт Каа-Хем'!C21+'Баян-Кол'!C21+'Кара-Хаак'!C21+Сукпак!C21+'Терлиг-Хая'!C21+'Усть-Элегест'!C21+Целинная!C21+Чербинская!C21+Шамбалыг!C21+Ээрбекская!C21</f>
        <v>0</v>
      </c>
      <c r="D21" s="21">
        <v>416</v>
      </c>
      <c r="E21" s="12">
        <v>391</v>
      </c>
      <c r="F21" s="18" t="e">
        <f>'СОШ №1 пгт Каа-Хем'!F21+'СОШ №2 пгт Каа-Хем'!F21+'Баян-Кол'!F21+'Кара-Хаак'!F21+Сукпак!F21+'Терлиг-Хая'!F21+'Усть-Элегест'!F21+Целинная!F21+Чербинская!#REF!+Шамбалыг!F21+Ээрбекская!F21/11</f>
        <v>#REF!</v>
      </c>
      <c r="G21" s="23">
        <v>31.7</v>
      </c>
      <c r="H21" s="15">
        <v>22</v>
      </c>
      <c r="I21" s="27">
        <f t="shared" si="0"/>
        <v>-9.6999999999999993</v>
      </c>
      <c r="J21" s="18" t="e">
        <f>'СОШ №1 пгт Каа-Хем'!J21+'СОШ №2 пгт Каа-Хем'!J21+'Баян-Кол'!J21+'Кара-Хаак'!J21+Сукпак!J21+'Терлиг-Хая'!J21+'Усть-Элегест'!J21+Целинная!J21+Чербинская!#REF!+Шамбалыг!J21+Ээрбекская!J21/11</f>
        <v>#REF!</v>
      </c>
      <c r="K21" s="23">
        <v>89.9</v>
      </c>
      <c r="L21" s="15">
        <v>88</v>
      </c>
      <c r="M21" s="9">
        <f t="shared" si="1"/>
        <v>-1.9000000000000057</v>
      </c>
      <c r="N21" s="18" t="e">
        <f>'СОШ №1 пгт Каа-Хем'!N21+'СОШ №2 пгт Каа-Хем'!N21+'Баян-Кол'!N21+'Кара-Хаак'!N21+Сукпак!N21+'Терлиг-Хая'!N21+'Усть-Элегест'!N21+Целинная!N21+Чербинская!#REF!+Шамбалыг!N21+Ээрбекская!N21/11</f>
        <v>#REF!</v>
      </c>
      <c r="O21" s="28">
        <v>3.3</v>
      </c>
      <c r="P21" s="18">
        <v>4.4000000000000004</v>
      </c>
      <c r="Q21" s="9">
        <f t="shared" si="2"/>
        <v>1.1000000000000005</v>
      </c>
      <c r="R21" s="41"/>
      <c r="S21" s="40" t="s">
        <v>96</v>
      </c>
      <c r="T21" s="26" t="s">
        <v>67</v>
      </c>
    </row>
    <row r="22" spans="1:20" ht="15.75" customHeight="1" x14ac:dyDescent="0.25">
      <c r="A22" s="61"/>
      <c r="B22" s="13" t="s">
        <v>10</v>
      </c>
      <c r="C22" s="12">
        <f>'СОШ №1 пгт Каа-Хем'!C22+'СОШ №2 пгт Каа-Хем'!C22+'Баян-Кол'!C22+'Кара-Хаак'!C22+Сукпак!C22+'Терлиг-Хая'!C22+'Усть-Элегест'!C22+Целинная!C22+Чербинская!C22+Шамбалыг!C22+Ээрбекская!C22</f>
        <v>0</v>
      </c>
      <c r="D22" s="21">
        <v>420</v>
      </c>
      <c r="E22" s="12">
        <v>402</v>
      </c>
      <c r="F22" s="18">
        <f>'СОШ №1 пгт Каа-Хем'!F22+'СОШ №2 пгт Каа-Хем'!F22+'Баян-Кол'!F22+'Кара-Хаак'!F22+Сукпак!F22+'Терлиг-Хая'!F22+'Усть-Элегест'!F22+Целинная!F22+Чербинская!F22+Шамбалыг!F22+Ээрбекская!F22/11</f>
        <v>0</v>
      </c>
      <c r="G22" s="23">
        <v>37.6</v>
      </c>
      <c r="H22" s="15">
        <v>89.7</v>
      </c>
      <c r="I22" s="27">
        <f t="shared" si="0"/>
        <v>52.1</v>
      </c>
      <c r="J22" s="18">
        <f>'СОШ №1 пгт Каа-Хем'!J22+'СОШ №2 пгт Каа-Хем'!J22+'Баян-Кол'!J22+'Кара-Хаак'!J22+Сукпак!J22+'Терлиг-Хая'!J22+'Усть-Элегест'!J22+Целинная!J22+Чербинская!J22+Шамбалыг!J22+Ээрбекская!J22/11</f>
        <v>0</v>
      </c>
      <c r="K22" s="23">
        <v>89.7</v>
      </c>
      <c r="L22" s="15">
        <v>68</v>
      </c>
      <c r="M22" s="9">
        <f t="shared" si="1"/>
        <v>-21.700000000000003</v>
      </c>
      <c r="N22" s="18">
        <f>'СОШ №1 пгт Каа-Хем'!N22+'СОШ №2 пгт Каа-Хем'!N22+'Баян-Кол'!N22+'Кара-Хаак'!N22+Сукпак!N22+'Терлиг-Хая'!N22+'Усть-Элегест'!N22+Целинная!N22+Чербинская!N22+Шамбалыг!N22+Ээрбекская!N22/11</f>
        <v>0</v>
      </c>
      <c r="O22" s="28">
        <v>3.2</v>
      </c>
      <c r="P22" s="18">
        <v>2.8</v>
      </c>
      <c r="Q22" s="9">
        <f t="shared" si="2"/>
        <v>-0.40000000000000036</v>
      </c>
      <c r="R22" s="41"/>
      <c r="S22" s="40" t="s">
        <v>97</v>
      </c>
      <c r="T22" s="26" t="s">
        <v>64</v>
      </c>
    </row>
    <row r="23" spans="1:20" ht="15.75" customHeight="1" x14ac:dyDescent="0.25">
      <c r="A23" s="61"/>
      <c r="B23" s="13" t="s">
        <v>9</v>
      </c>
      <c r="C23" s="12">
        <f>'СОШ №1 пгт Каа-Хем'!C23+'СОШ №2 пгт Каа-Хем'!C23+'Баян-Кол'!C23+'Кара-Хаак'!C23+Сукпак!C23+'Терлиг-Хая'!C23+'Усть-Элегест'!C23+Целинная!C23+Чербинская!C23+Шамбалыг!C23+Ээрбекская!C23</f>
        <v>0</v>
      </c>
      <c r="D23" s="21">
        <v>430</v>
      </c>
      <c r="E23" s="12">
        <v>397</v>
      </c>
      <c r="F23" s="18">
        <f>'СОШ №1 пгт Каа-Хем'!F23+'СОШ №2 пгт Каа-Хем'!F23+'Баян-Кол'!F23+'Кара-Хаак'!F23+Сукпак!F23+'Терлиг-Хая'!F23+'Усть-Элегест'!F23+Целинная!F23+Чербинская!F23+Шамбалыг!F23+Ээрбекская!F23/11</f>
        <v>0</v>
      </c>
      <c r="G23" s="23">
        <v>50.5</v>
      </c>
      <c r="H23" s="15">
        <v>35</v>
      </c>
      <c r="I23" s="27">
        <f t="shared" si="0"/>
        <v>-15.5</v>
      </c>
      <c r="J23" s="18">
        <f>'СОШ №1 пгт Каа-Хем'!J23+'СОШ №2 пгт Каа-Хем'!J23+'Баян-Кол'!J23+'Кара-Хаак'!J23+Сукпак!J23+'Терлиг-Хая'!J23+'Усть-Элегест'!J23+Целинная!J23+Чербинская!J23+Шамбалыг!J23+Ээрбекская!J23/11</f>
        <v>0</v>
      </c>
      <c r="K23" s="23">
        <v>93</v>
      </c>
      <c r="L23" s="15">
        <v>87</v>
      </c>
      <c r="M23" s="9">
        <f t="shared" si="1"/>
        <v>-6</v>
      </c>
      <c r="N23" s="18">
        <f>'СОШ №1 пгт Каа-Хем'!N23+'СОШ №2 пгт Каа-Хем'!N23+'Баян-Кол'!N23+'Кара-Хаак'!N23+Сукпак!N23+'Терлиг-Хая'!N23+'Усть-Элегест'!N23+Целинная!N23+Чербинская!N23+Шамбалыг!N23+Ээрбекская!N23/11</f>
        <v>0</v>
      </c>
      <c r="O23" s="28">
        <v>3.5</v>
      </c>
      <c r="P23" s="18">
        <v>3.2</v>
      </c>
      <c r="Q23" s="9">
        <f t="shared" si="2"/>
        <v>-0.29999999999999982</v>
      </c>
      <c r="R23" s="41"/>
      <c r="S23" s="40" t="s">
        <v>98</v>
      </c>
      <c r="T23" s="26" t="s">
        <v>65</v>
      </c>
    </row>
    <row r="24" spans="1:20" ht="15.75" customHeight="1" x14ac:dyDescent="0.25">
      <c r="A24" s="61"/>
      <c r="B24" s="11" t="s">
        <v>12</v>
      </c>
      <c r="C24" s="12">
        <f>'СОШ №1 пгт Каа-Хем'!C24+'СОШ №2 пгт Каа-Хем'!C24+'Баян-Кол'!C24+'Кара-Хаак'!C24+Сукпак!C24+'Терлиг-Хая'!C24+'Усть-Элегест'!C24+Целинная!C24+Чербинская!C24+Шамбалыг!C24+Ээрбекская!C24</f>
        <v>0</v>
      </c>
      <c r="D24" s="21">
        <v>423</v>
      </c>
      <c r="E24" s="12">
        <v>398</v>
      </c>
      <c r="F24" s="18">
        <f>'СОШ №1 пгт Каа-Хем'!F24+'СОШ №2 пгт Каа-Хем'!F24+'Баян-Кол'!F24+'Кара-Хаак'!F24+Сукпак!F24+'Терлиг-Хая'!F24+'Усть-Элегест'!F24+Целинная!F24+Чербинская!F24+Шамбалыг!F24+Ээрбекская!F24/11</f>
        <v>0</v>
      </c>
      <c r="G24" s="23">
        <v>34.799999999999997</v>
      </c>
      <c r="H24" s="15">
        <v>33</v>
      </c>
      <c r="I24" s="27">
        <f t="shared" si="0"/>
        <v>-1.7999999999999972</v>
      </c>
      <c r="J24" s="18">
        <f>'СОШ №1 пгт Каа-Хем'!J24+'СОШ №2 пгт Каа-Хем'!J24+'Баян-Кол'!J24+'Кара-Хаак'!J24+Сукпак!J24+'Терлиг-Хая'!J24+'Усть-Элегест'!J24+Целинная!J24+Чербинская!J24+Шамбалыг!J24+Ээрбекская!J24/11</f>
        <v>0</v>
      </c>
      <c r="K24" s="23">
        <v>74</v>
      </c>
      <c r="L24" s="15">
        <v>73</v>
      </c>
      <c r="M24" s="9">
        <f t="shared" si="1"/>
        <v>-1</v>
      </c>
      <c r="N24" s="18">
        <f>'СОШ №1 пгт Каа-Хем'!N24+'СОШ №2 пгт Каа-Хем'!N24+'Баян-Кол'!N24+'Кара-Хаак'!N24+Сукпак!N24+'Терлиг-Хая'!N24+'Усть-Элегест'!N24+Целинная!N24+Чербинская!N24+Шамбалыг!N24+Ээрбекская!N24/11</f>
        <v>0</v>
      </c>
      <c r="O24" s="28">
        <v>3.1</v>
      </c>
      <c r="P24" s="18">
        <v>3</v>
      </c>
      <c r="Q24" s="9">
        <f t="shared" si="2"/>
        <v>-0.10000000000000009</v>
      </c>
      <c r="R24" s="41"/>
      <c r="S24" s="40" t="s">
        <v>99</v>
      </c>
      <c r="T24" s="26" t="s">
        <v>66</v>
      </c>
    </row>
    <row r="25" spans="1:20" ht="15.75" customHeight="1" x14ac:dyDescent="0.25">
      <c r="A25" s="61"/>
      <c r="B25" s="13" t="s">
        <v>14</v>
      </c>
      <c r="C25" s="12">
        <f>'СОШ №1 пгт Каа-Хем'!C25+'СОШ №2 пгт Каа-Хем'!C25+'Баян-Кол'!C25+'Кара-Хаак'!C25+Сукпак!C25+'Терлиг-Хая'!C25+'Усть-Элегест'!C25+Целинная!C25+Чербинская!C25+Шамбалыг!C25+Ээрбекская!C25</f>
        <v>0</v>
      </c>
      <c r="D25" s="21">
        <v>293</v>
      </c>
      <c r="E25" s="12">
        <v>377</v>
      </c>
      <c r="F25" s="18">
        <f>'СОШ №1 пгт Каа-Хем'!F25+'СОШ №2 пгт Каа-Хем'!F25+'Баян-Кол'!F25+'Кара-Хаак'!F25+Сукпак!F25+'Терлиг-Хая'!F25+'Усть-Элегест'!F25+Целинная!F25+Чербинская!F25+Шамбалыг!F25+Ээрбекская!F25/11</f>
        <v>0</v>
      </c>
      <c r="G25" s="23">
        <v>19</v>
      </c>
      <c r="H25" s="15">
        <v>15</v>
      </c>
      <c r="I25" s="27">
        <f t="shared" si="0"/>
        <v>-4</v>
      </c>
      <c r="J25" s="18">
        <f>'СОШ №1 пгт Каа-Хем'!J25+'СОШ №2 пгт Каа-Хем'!J25+'Баян-Кол'!J25+'Кара-Хаак'!J25+Сукпак!J25+'Терлиг-Хая'!J25+'Усть-Элегест'!J25+Целинная!J25+Чербинская!J25+Шамбалыг!J25+Ээрбекская!J25/11</f>
        <v>0</v>
      </c>
      <c r="K25" s="23">
        <v>76</v>
      </c>
      <c r="L25" s="15">
        <v>64</v>
      </c>
      <c r="M25" s="9">
        <f t="shared" si="1"/>
        <v>-12</v>
      </c>
      <c r="N25" s="18">
        <f>'СОШ №1 пгт Каа-Хем'!N25+'СОШ №2 пгт Каа-Хем'!N25+'Баян-Кол'!N25+'Кара-Хаак'!N25+Сукпак!N25+'Терлиг-Хая'!N25+'Усть-Элегест'!N25+Целинная!N25+Чербинская!N25+Шамбалыг!N25+Ээрбекская!N25/11</f>
        <v>0</v>
      </c>
      <c r="O25" s="28">
        <v>3</v>
      </c>
      <c r="P25" s="18">
        <v>28</v>
      </c>
      <c r="Q25" s="9">
        <f t="shared" si="2"/>
        <v>25</v>
      </c>
      <c r="R25" s="41"/>
      <c r="S25" s="40" t="s">
        <v>100</v>
      </c>
      <c r="T25" s="26" t="s">
        <v>69</v>
      </c>
    </row>
    <row r="26" spans="1:20" ht="15.75" customHeight="1" x14ac:dyDescent="0.25">
      <c r="A26" s="61"/>
      <c r="B26" s="13" t="s">
        <v>15</v>
      </c>
      <c r="C26" s="12">
        <f>'СОШ №1 пгт Каа-Хем'!C26+'СОШ №2 пгт Каа-Хем'!C26+'Баян-Кол'!C26+'Кара-Хаак'!C26+Сукпак!C26+'Терлиг-Хая'!C26+'Усть-Элегест'!C26+Целинная!C26+Чербинская!C26+Шамбалыг!C26+Ээрбекская!C26</f>
        <v>0</v>
      </c>
      <c r="D26" s="21"/>
      <c r="E26" s="12">
        <f>'СОШ №1 пгт Каа-Хем'!E26+'СОШ №2 пгт Каа-Хем'!E26+'Баян-Кол'!E26+'Кара-Хаак'!E26+Сукпак!E26+'Терлиг-Хая'!E26+'Усть-Элегест'!E26+Целинная!E26+Чербинская!E26+Шамбалыг!E26+Ээрбекская!E26</f>
        <v>0</v>
      </c>
      <c r="F26" s="18">
        <f>'СОШ №1 пгт Каа-Хем'!F26+'СОШ №2 пгт Каа-Хем'!F26+'Баян-Кол'!F26+'Кара-Хаак'!F26+Сукпак!F26+'Терлиг-Хая'!F26+'Усть-Элегест'!F26+Целинная!F26+Чербинская!F26+Шамбалыг!F26+Ээрбекская!F26/11</f>
        <v>0</v>
      </c>
      <c r="G26" s="23">
        <f>'СОШ №1 пгт Каа-Хем'!G26+'СОШ №2 пгт Каа-Хем'!G26+'Баян-Кол'!G26+'Кара-Хаак'!G26+Сукпак!G26+'Терлиг-Хая'!G26+'Усть-Элегест'!G26+Целинная!G26+Чербинская!G26+Шамбалыг!G26+Ээрбекская!G26/11</f>
        <v>0</v>
      </c>
      <c r="H26" s="15">
        <f>'СОШ №1 пгт Каа-Хем'!H26+'СОШ №2 пгт Каа-Хем'!H26+'Баян-Кол'!H26+'Кара-Хаак'!H26+Сукпак!H26+'Терлиг-Хая'!H26+'Усть-Элегест'!H26+Целинная!H26+Чербинская!H26+Шамбалыг!H26+Ээрбекская!H26/11</f>
        <v>0</v>
      </c>
      <c r="I26" s="27">
        <f t="shared" si="0"/>
        <v>0</v>
      </c>
      <c r="J26" s="18">
        <f>'СОШ №1 пгт Каа-Хем'!J26+'СОШ №2 пгт Каа-Хем'!J26+'Баян-Кол'!J26+'Кара-Хаак'!J26+Сукпак!J26+'Терлиг-Хая'!J26+'Усть-Элегест'!J26+Целинная!J26+Чербинская!J26+Шамбалыг!J26+Ээрбекская!J26/11</f>
        <v>0</v>
      </c>
      <c r="K26" s="23">
        <f>'СОШ №1 пгт Каа-Хем'!K26+'СОШ №2 пгт Каа-Хем'!K26+'Баян-Кол'!K26+'Кара-Хаак'!K26+Сукпак!K26+'Терлиг-Хая'!K26+'Усть-Элегест'!K26+Целинная!K26+Чербинская!K26+Шамбалыг!K26+Ээрбекская!K26/11</f>
        <v>0</v>
      </c>
      <c r="L26" s="15">
        <f>'СОШ №1 пгт Каа-Хем'!L26+'СОШ №2 пгт Каа-Хем'!L26+'Баян-Кол'!L26+'Кара-Хаак'!L26+Сукпак!L26+'Терлиг-Хая'!L26+'Усть-Элегест'!L26+Целинная!L26+Чербинская!L26+Шамбалыг!L26+Ээрбекская!L26/11</f>
        <v>0</v>
      </c>
      <c r="M26" s="9">
        <f t="shared" si="1"/>
        <v>0</v>
      </c>
      <c r="N26" s="18">
        <f>'СОШ №1 пгт Каа-Хем'!N26+'СОШ №2 пгт Каа-Хем'!N26+'Баян-Кол'!N26+'Кара-Хаак'!N26+Сукпак!N26+'Терлиг-Хая'!N26+'Усть-Элегест'!N26+Целинная!N26+Чербинская!N26+Шамбалыг!N26+Ээрбекская!N26/11</f>
        <v>0</v>
      </c>
      <c r="O26" s="28">
        <f>'СОШ №1 пгт Каа-Хем'!O26+'СОШ №2 пгт Каа-Хем'!O26+'Баян-Кол'!O26+'Кара-Хаак'!O26+Сукпак!O26+'Терлиг-Хая'!O26+'Усть-Элегест'!O26+Целинная!O26+Чербинская!O26+Шамбалыг!O26+Ээрбекская!O26/11</f>
        <v>0</v>
      </c>
      <c r="P26" s="18">
        <f>'СОШ №1 пгт Каа-Хем'!P26+'СОШ №2 пгт Каа-Хем'!P26+'Баян-Кол'!P26+'Кара-Хаак'!P26+Сукпак!P26+'Терлиг-Хая'!P26+'Усть-Элегест'!P26+Целинная!P26+Чербинская!P26+Шамбалыг!P26+Ээрбекская!P26/11</f>
        <v>0</v>
      </c>
      <c r="Q26" s="9">
        <f t="shared" si="2"/>
        <v>0</v>
      </c>
      <c r="R26" s="41"/>
      <c r="S26" s="40" t="s">
        <v>101</v>
      </c>
      <c r="T26" s="4"/>
    </row>
    <row r="27" spans="1:20" ht="15.75" customHeight="1" x14ac:dyDescent="0.25">
      <c r="A27" s="62"/>
      <c r="B27" s="13" t="s">
        <v>16</v>
      </c>
      <c r="C27" s="12">
        <f>'СОШ №1 пгт Каа-Хем'!C27+'СОШ №2 пгт Каа-Хем'!C27+'Баян-Кол'!C27+'Кара-Хаак'!C27+Сукпак!C27+'Терлиг-Хая'!C27+'Усть-Элегест'!C27+Целинная!C27+Чербинская!C27+Шамбалыг!C27+Ээрбекская!C27</f>
        <v>0</v>
      </c>
      <c r="D27" s="21"/>
      <c r="E27" s="12">
        <f>'СОШ №1 пгт Каа-Хем'!E27+'СОШ №2 пгт Каа-Хем'!E27+'Баян-Кол'!E27+'Кара-Хаак'!E27+Сукпак!E27+'Терлиг-Хая'!E27+'Усть-Элегест'!E27+Целинная!E27+Чербинская!E27+Шамбалыг!E27+Ээрбекская!E27</f>
        <v>0</v>
      </c>
      <c r="F27" s="18">
        <f>'СОШ №1 пгт Каа-Хем'!F27+'СОШ №2 пгт Каа-Хем'!F27+'Баян-Кол'!F27+'Кара-Хаак'!F27+Сукпак!F27+'Терлиг-Хая'!F27+'Усть-Элегест'!F27+Целинная!F27+Чербинская!F27+Шамбалыг!F27+Ээрбекская!F27/11</f>
        <v>0</v>
      </c>
      <c r="G27" s="23"/>
      <c r="H27" s="15">
        <f>'СОШ №1 пгт Каа-Хем'!H27+'СОШ №2 пгт Каа-Хем'!H27+'Баян-Кол'!H27+'Кара-Хаак'!H27+Сукпак!H27+'Терлиг-Хая'!H27+'Усть-Элегест'!H27+Целинная!H27+Чербинская!H27+Шамбалыг!H27+Ээрбекская!H27/11</f>
        <v>0</v>
      </c>
      <c r="I27" s="27">
        <f t="shared" si="0"/>
        <v>0</v>
      </c>
      <c r="J27" s="18">
        <f>'СОШ №1 пгт Каа-Хем'!J27+'СОШ №2 пгт Каа-Хем'!J27+'Баян-Кол'!J27+'Кара-Хаак'!J27+Сукпак!J27+'Терлиг-Хая'!J27+'Усть-Элегест'!J27+Целинная!J27+Чербинская!J27+Шамбалыг!J27+Ээрбекская!J27/11</f>
        <v>0</v>
      </c>
      <c r="K27" s="23">
        <f>'СОШ №1 пгт Каа-Хем'!K27+'СОШ №2 пгт Каа-Хем'!K27+'Баян-Кол'!K27+'Кара-Хаак'!K27+Сукпак!K27+'Терлиг-Хая'!K27+'Усть-Элегест'!K27+Целинная!K27+Чербинская!K27+Шамбалыг!K27+Ээрбекская!K27/11</f>
        <v>0</v>
      </c>
      <c r="L27" s="15">
        <f>'СОШ №1 пгт Каа-Хем'!L27+'СОШ №2 пгт Каа-Хем'!L27+'Баян-Кол'!L27+'Кара-Хаак'!L27+Сукпак!L27+'Терлиг-Хая'!L27+'Усть-Элегест'!L27+Целинная!L27+Чербинская!L27+Шамбалыг!L27+Ээрбекская!L27/11</f>
        <v>0</v>
      </c>
      <c r="M27" s="9">
        <f t="shared" si="1"/>
        <v>0</v>
      </c>
      <c r="N27" s="18">
        <f>'СОШ №1 пгт Каа-Хем'!N27+'СОШ №2 пгт Каа-Хем'!N27+'Баян-Кол'!N27+'Кара-Хаак'!N27+Сукпак!N27+'Терлиг-Хая'!N27+'Усть-Элегест'!N27+Целинная!N27+Чербинская!N27+Шамбалыг!N27+Ээрбекская!N27/11</f>
        <v>0</v>
      </c>
      <c r="O27" s="28">
        <f>'СОШ №1 пгт Каа-Хем'!O27+'СОШ №2 пгт Каа-Хем'!O27+'Баян-Кол'!O27+'Кара-Хаак'!O27+Сукпак!O27+'Терлиг-Хая'!O27+'Усть-Элегест'!O27+Целинная!O27+Чербинская!O27+Шамбалыг!O27+Ээрбекская!O27/11</f>
        <v>0</v>
      </c>
      <c r="P27" s="18">
        <f>'СОШ №1 пгт Каа-Хем'!P27+'СОШ №2 пгт Каа-Хем'!P27+'Баян-Кол'!P27+'Кара-Хаак'!P27+Сукпак!P27+'Терлиг-Хая'!P27+'Усть-Элегест'!P27+Целинная!P27+Чербинская!P27+Шамбалыг!P27+Ээрбекская!P27/11</f>
        <v>0</v>
      </c>
      <c r="Q27" s="9">
        <f t="shared" si="2"/>
        <v>0</v>
      </c>
      <c r="R27" s="41"/>
      <c r="S27" s="40" t="s">
        <v>102</v>
      </c>
      <c r="T27" s="4"/>
    </row>
    <row r="28" spans="1:20" ht="15.75" customHeight="1" x14ac:dyDescent="0.25">
      <c r="A28" s="60" t="s">
        <v>32</v>
      </c>
      <c r="B28" s="11" t="s">
        <v>6</v>
      </c>
      <c r="C28" s="12">
        <f>'СОШ №1 пгт Каа-Хем'!C28+'СОШ №2 пгт Каа-Хем'!C28+'Баян-Кол'!C28+'Кара-Хаак'!C28+Сукпак!C28+'Терлиг-Хая'!C28+'Усть-Элегест'!C28+Целинная!C28+Чербинская!C28+Шамбалыг!C28+Ээрбекская!C28</f>
        <v>0</v>
      </c>
      <c r="D28" s="21"/>
      <c r="E28" s="12">
        <v>384</v>
      </c>
      <c r="F28" s="18">
        <f>'СОШ №1 пгт Каа-Хем'!F28+'СОШ №2 пгт Каа-Хем'!F28+'Баян-Кол'!F28+'Кара-Хаак'!F28+Сукпак!F28+'Терлиг-Хая'!F28+'Усть-Элегест'!F28+Целинная!F28+Чербинская!F28+Шамбалыг!F28+Ээрбекская!F28/11</f>
        <v>0</v>
      </c>
      <c r="G28" s="23">
        <f>'СОШ №1 пгт Каа-Хем'!G28+'СОШ №2 пгт Каа-Хем'!G28+'Баян-Кол'!G28+'Кара-Хаак'!G28+Сукпак!G28+'Терлиг-Хая'!G28+'Усть-Элегест'!G28+Целинная!G28+Чербинская!G28+Шамбалыг!G28+Ээрбекская!G28/11</f>
        <v>0</v>
      </c>
      <c r="H28" s="15">
        <v>23.6</v>
      </c>
      <c r="I28" s="27">
        <f t="shared" si="0"/>
        <v>23.6</v>
      </c>
      <c r="J28" s="18">
        <f>'СОШ №1 пгт Каа-Хем'!J28+'СОШ №2 пгт Каа-Хем'!J28+'Баян-Кол'!J28+'Кара-Хаак'!J28+Сукпак!J28+'Терлиг-Хая'!J28+'Усть-Элегест'!J28+Целинная!J28+Чербинская!J28+Шамбалыг!J28+Ээрбекская!J28/11</f>
        <v>0</v>
      </c>
      <c r="K28" s="23">
        <f>'СОШ №1 пгт Каа-Хем'!K28+'СОШ №2 пгт Каа-Хем'!K28+'Баян-Кол'!K28+'Кара-Хаак'!K28+Сукпак!K28+'Терлиг-Хая'!K28+'Усть-Элегест'!K28+Целинная!K28+Чербинская!K28+Шамбалыг!K28+Ээрбекская!K28/11</f>
        <v>0</v>
      </c>
      <c r="L28" s="15">
        <v>64.8</v>
      </c>
      <c r="M28" s="9">
        <f t="shared" si="1"/>
        <v>64.8</v>
      </c>
      <c r="N28" s="18">
        <f>'СОШ №1 пгт Каа-Хем'!N28+'СОШ №2 пгт Каа-Хем'!N28+'Баян-Кол'!N28+'Кара-Хаак'!N28+Сукпак!N28+'Терлиг-Хая'!N28+'Усть-Элегест'!N28+Целинная!N28+Чербинская!N28+Шамбалыг!N28+Ээрбекская!N28/11</f>
        <v>0</v>
      </c>
      <c r="O28" s="28">
        <f>'СОШ №1 пгт Каа-Хем'!O28+'СОШ №2 пгт Каа-Хем'!O28+'Баян-Кол'!O28+'Кара-Хаак'!O28+Сукпак!O28+'Терлиг-Хая'!O28+'Усть-Элегест'!O28+Целинная!O28+Чербинская!O28+Шамбалыг!O28+Ээрбекская!O28/11</f>
        <v>0</v>
      </c>
      <c r="P28" s="18">
        <f>'СОШ №1 пгт Каа-Хем'!P28+'СОШ №2 пгт Каа-Хем'!P28+'Баян-Кол'!P28+'Кара-Хаак'!P28+Сукпак!P28+'Терлиг-Хая'!P28+'Усть-Элегест'!P28+Целинная!P28+Чербинская!P28+Шамбалыг!P28+Ээрбекская!P28/11</f>
        <v>25.9</v>
      </c>
      <c r="Q28" s="9">
        <f t="shared" si="2"/>
        <v>25.9</v>
      </c>
      <c r="R28" s="41"/>
      <c r="S28" s="40"/>
      <c r="T28" s="26" t="s">
        <v>70</v>
      </c>
    </row>
    <row r="29" spans="1:20" ht="15.75" customHeight="1" x14ac:dyDescent="0.25">
      <c r="A29" s="61"/>
      <c r="B29" s="11" t="s">
        <v>7</v>
      </c>
      <c r="C29" s="12">
        <f>'СОШ №1 пгт Каа-Хем'!C29+'СОШ №2 пгт Каа-Хем'!C29+'Баян-Кол'!C29+'Кара-Хаак'!C29+Сукпак!C29+'Терлиг-Хая'!C29+'Усть-Элегест'!C29+Целинная!C29+Чербинская!C29+Шамбалыг!C29+Ээрбекская!C29</f>
        <v>0</v>
      </c>
      <c r="D29" s="21"/>
      <c r="E29" s="12">
        <v>403</v>
      </c>
      <c r="F29" s="18">
        <f>'СОШ №1 пгт Каа-Хем'!F29+'СОШ №2 пгт Каа-Хем'!F29+'Баян-Кол'!F29+'Кара-Хаак'!F29+Сукпак!F29+'Терлиг-Хая'!F29+'Усть-Элегест'!F29+Целинная!F29+Чербинская!F29+Шамбалыг!F29+Ээрбекская!F29/11</f>
        <v>0</v>
      </c>
      <c r="G29" s="23">
        <f>'СОШ №1 пгт Каа-Хем'!G29+'СОШ №2 пгт Каа-Хем'!G29+'Баян-Кол'!G29+'Кара-Хаак'!G29+Сукпак!G29+'Терлиг-Хая'!G29+'Усть-Элегест'!G29+Целинная!G29+Чербинская!G29+Шамбалыг!G29+Ээрбекская!G29/11</f>
        <v>0</v>
      </c>
      <c r="H29" s="15">
        <v>11.9</v>
      </c>
      <c r="I29" s="27">
        <f t="shared" si="0"/>
        <v>11.9</v>
      </c>
      <c r="J29" s="18">
        <f>'СОШ №1 пгт Каа-Хем'!J29+'СОШ №2 пгт Каа-Хем'!J29+'Баян-Кол'!J29+'Кара-Хаак'!J29+Сукпак!J29+'Терлиг-Хая'!J29+'Усть-Элегест'!J29+Целинная!J29+Чербинская!J29+Шамбалыг!J29+Ээрбекская!J29/11</f>
        <v>0</v>
      </c>
      <c r="K29" s="23">
        <f>'СОШ №1 пгт Каа-Хем'!K29+'СОШ №2 пгт Каа-Хем'!K29+'Баян-Кол'!K29+'Кара-Хаак'!K29+Сукпак!K29+'Терлиг-Хая'!K29+'Усть-Элегест'!K29+Целинная!K29+Чербинская!K29+Шамбалыг!K29+Ээрбекская!K29/11</f>
        <v>0</v>
      </c>
      <c r="L29" s="15">
        <v>71</v>
      </c>
      <c r="M29" s="9">
        <f t="shared" si="1"/>
        <v>71</v>
      </c>
      <c r="N29" s="18">
        <f>'СОШ №1 пгт Каа-Хем'!N29+'СОШ №2 пгт Каа-Хем'!N29+'Баян-Кол'!N29+'Кара-Хаак'!N29+Сукпак!N29+'Терлиг-Хая'!N29+'Усть-Элегест'!N29+Целинная!N29+Чербинская!N29+Шамбалыг!N29+Ээрбекская!N29/11</f>
        <v>0</v>
      </c>
      <c r="O29" s="28">
        <f>'СОШ №1 пгт Каа-Хем'!O29+'СОШ №2 пгт Каа-Хем'!O29+'Баян-Кол'!O29+'Кара-Хаак'!O29+Сукпак!O29+'Терлиг-Хая'!O29+'Усть-Элегест'!O29+Целинная!O29+Чербинская!O29+Шамбалыг!O29+Ээрбекская!O29/11</f>
        <v>0</v>
      </c>
      <c r="P29" s="18">
        <v>4.0999999999999996</v>
      </c>
      <c r="Q29" s="9">
        <f t="shared" si="2"/>
        <v>4.0999999999999996</v>
      </c>
      <c r="R29" s="41"/>
      <c r="S29" s="40"/>
      <c r="T29" s="26" t="s">
        <v>71</v>
      </c>
    </row>
    <row r="30" spans="1:20" ht="15.75" customHeight="1" x14ac:dyDescent="0.25">
      <c r="A30" s="61"/>
      <c r="B30" s="13" t="s">
        <v>9</v>
      </c>
      <c r="C30" s="12">
        <f>'СОШ №1 пгт Каа-Хем'!C30+'СОШ №2 пгт Каа-Хем'!C30+'Баян-Кол'!C30+'Кара-Хаак'!C30+Сукпак!C30+'Терлиг-Хая'!C30+'Усть-Элегест'!C30+Целинная!C30+Чербинская!C30+Шамбалыг!C30+Ээрбекская!C30</f>
        <v>0</v>
      </c>
      <c r="D30" s="21"/>
      <c r="E30" s="12">
        <v>389</v>
      </c>
      <c r="F30" s="18">
        <f>'СОШ №1 пгт Каа-Хем'!F30+'СОШ №2 пгт Каа-Хем'!F30+'Баян-Кол'!F30+'Кара-Хаак'!F30+Сукпак!F30+'Терлиг-Хая'!F30+'Усть-Элегест'!F30+Целинная!F30+Чербинская!F30+Шамбалыг!F30+Ээрбекская!F30/11</f>
        <v>0</v>
      </c>
      <c r="G30" s="23">
        <f>'СОШ №1 пгт Каа-Хем'!G30+'СОШ №2 пгт Каа-Хем'!G30+'Баян-Кол'!G30+'Кара-Хаак'!G30+Сукпак!G30+'Терлиг-Хая'!G30+'Усть-Элегест'!G30+Целинная!G30+Чербинская!G30+Шамбалыг!G30+Ээрбекская!G30/11</f>
        <v>0</v>
      </c>
      <c r="H30" s="15">
        <v>27</v>
      </c>
      <c r="I30" s="27">
        <f t="shared" si="0"/>
        <v>27</v>
      </c>
      <c r="J30" s="18">
        <f>'СОШ №1 пгт Каа-Хем'!J30+'СОШ №2 пгт Каа-Хем'!J30+'Баян-Кол'!J30+'Кара-Хаак'!J30+Сукпак!J30+'Терлиг-Хая'!J30+'Усть-Элегест'!J30+Целинная!J30+Чербинская!J30+Шамбалыг!J30+Ээрбекская!J30/11</f>
        <v>0</v>
      </c>
      <c r="K30" s="23">
        <f>'СОШ №1 пгт Каа-Хем'!K30+'СОШ №2 пгт Каа-Хем'!K30+'Баян-Кол'!K30+'Кара-Хаак'!K30+Сукпак!K30+'Терлиг-Хая'!K30+'Усть-Элегест'!K30+Целинная!K30+Чербинская!K30+Шамбалыг!K30+Ээрбекская!K30/11</f>
        <v>0</v>
      </c>
      <c r="L30" s="15">
        <v>83</v>
      </c>
      <c r="M30" s="9">
        <f t="shared" si="1"/>
        <v>83</v>
      </c>
      <c r="N30" s="18">
        <f>'СОШ №1 пгт Каа-Хем'!N30+'СОШ №2 пгт Каа-Хем'!N30+'Баян-Кол'!N30+'Кара-Хаак'!N30+Сукпак!N30+'Терлиг-Хая'!N30+'Усть-Элегест'!N30+Целинная!N30+Чербинская!N30+Шамбалыг!N30+Ээрбекская!N30/11</f>
        <v>0</v>
      </c>
      <c r="O30" s="28">
        <f>'СОШ №1 пгт Каа-Хем'!O30+'СОШ №2 пгт Каа-Хем'!O30+'Баян-Кол'!O30+'Кара-Хаак'!O30+Сукпак!O30+'Терлиг-Хая'!O30+'Усть-Элегест'!O30+Целинная!O30+Чербинская!O30+Шамбалыг!O30+Ээрбекская!O30/11</f>
        <v>0</v>
      </c>
      <c r="P30" s="18">
        <v>2.8</v>
      </c>
      <c r="Q30" s="9">
        <f t="shared" si="2"/>
        <v>2.8</v>
      </c>
      <c r="R30" s="41"/>
      <c r="S30" s="40"/>
      <c r="T30" s="26" t="s">
        <v>76</v>
      </c>
    </row>
    <row r="31" spans="1:20" ht="15.75" customHeight="1" x14ac:dyDescent="0.25">
      <c r="A31" s="61"/>
      <c r="B31" s="13" t="s">
        <v>10</v>
      </c>
      <c r="C31" s="12">
        <f>'СОШ №1 пгт Каа-Хем'!C31+'СОШ №2 пгт Каа-Хем'!C31+'Баян-Кол'!C31+'Кара-Хаак'!C31+Сукпак!C31+'Терлиг-Хая'!C31+'Усть-Элегест'!C31+Целинная!C31+Чербинская!C31+Шамбалыг!C31+Ээрбекская!C31</f>
        <v>0</v>
      </c>
      <c r="D31" s="21"/>
      <c r="E31" s="12">
        <v>382</v>
      </c>
      <c r="F31" s="18">
        <f>'СОШ №1 пгт Каа-Хем'!F31+'СОШ №2 пгт Каа-Хем'!F31+'Баян-Кол'!F31+'Кара-Хаак'!F31+Сукпак!F31+'Терлиг-Хая'!F31+'Усть-Элегест'!F31+Целинная!F31+Чербинская!F31+Шамбалыг!F31+Ээрбекская!F31/11</f>
        <v>0</v>
      </c>
      <c r="G31" s="23">
        <f>'СОШ №1 пгт Каа-Хем'!G31+'СОШ №2 пгт Каа-Хем'!G31+'Баян-Кол'!G31+'Кара-Хаак'!G31+Сукпак!G31+'Терлиг-Хая'!G31+'Усть-Элегест'!G31+Целинная!G31+Чербинская!G31+Шамбалыг!G31+Ээрбекская!G31/11</f>
        <v>0</v>
      </c>
      <c r="H31" s="15">
        <v>23.3</v>
      </c>
      <c r="I31" s="27">
        <f t="shared" si="0"/>
        <v>23.3</v>
      </c>
      <c r="J31" s="18">
        <f>'СОШ №1 пгт Каа-Хем'!J31+'СОШ №2 пгт Каа-Хем'!J31+'Баян-Кол'!J31+'Кара-Хаак'!J31+Сукпак!J31+'Терлиг-Хая'!J31+'Усть-Элегест'!J31+Целинная!J31+Чербинская!J31+Шамбалыг!J31+Ээрбекская!J31/11</f>
        <v>0</v>
      </c>
      <c r="K31" s="23">
        <f>'СОШ №1 пгт Каа-Хем'!K31+'СОШ №2 пгт Каа-Хем'!K31+'Баян-Кол'!K31+'Кара-Хаак'!K31+Сукпак!K31+'Терлиг-Хая'!K31+'Усть-Элегест'!K31+Целинная!K31+Чербинская!K31+Шамбалыг!K31+Ээрбекская!K31/11</f>
        <v>0</v>
      </c>
      <c r="L31" s="15">
        <v>79.5</v>
      </c>
      <c r="M31" s="9">
        <f t="shared" si="1"/>
        <v>79.5</v>
      </c>
      <c r="N31" s="18">
        <f>'СОШ №1 пгт Каа-Хем'!N31+'СОШ №2 пгт Каа-Хем'!N31+'Баян-Кол'!N31+'Кара-Хаак'!N31+Сукпак!N31+'Терлиг-Хая'!N31+'Усть-Элегест'!N31+Целинная!N31+Чербинская!N31+Шамбалыг!N31+Ээрбекская!N31/11</f>
        <v>0</v>
      </c>
      <c r="O31" s="28">
        <f>'СОШ №1 пгт Каа-Хем'!O31+'СОШ №2 пгт Каа-Хем'!O31+'Баян-Кол'!O31+'Кара-Хаак'!O31+Сукпак!O31+'Терлиг-Хая'!O31+'Усть-Элегест'!O31+Целинная!O31+Чербинская!O31+Шамбалыг!O31+Ээрбекская!O31/11</f>
        <v>0</v>
      </c>
      <c r="P31" s="18">
        <v>3</v>
      </c>
      <c r="Q31" s="9">
        <f t="shared" si="2"/>
        <v>3</v>
      </c>
      <c r="R31" s="41"/>
      <c r="S31" s="40"/>
      <c r="T31" s="26" t="s">
        <v>74</v>
      </c>
    </row>
    <row r="32" spans="1:20" ht="15.75" customHeight="1" x14ac:dyDescent="0.25">
      <c r="A32" s="61"/>
      <c r="B32" s="11" t="s">
        <v>12</v>
      </c>
      <c r="C32" s="12">
        <f>'СОШ №1 пгт Каа-Хем'!C32+'СОШ №2 пгт Каа-Хем'!C32+'Баян-Кол'!C32+'Кара-Хаак'!C32+Сукпак!C32+'Терлиг-Хая'!C32+'Усть-Элегест'!C32+Целинная!C32+Чербинская!C32+Шамбалыг!C32+Ээрбекская!C32</f>
        <v>0</v>
      </c>
      <c r="D32" s="21"/>
      <c r="E32" s="12">
        <v>396</v>
      </c>
      <c r="F32" s="18">
        <f>'СОШ №1 пгт Каа-Хем'!F32+'СОШ №2 пгт Каа-Хем'!F32+'Баян-Кол'!F32+'Кара-Хаак'!F32+Сукпак!F32+'Терлиг-Хая'!F32+'Усть-Элегест'!F32+Целинная!F32+Чербинская!F32+Шамбалыг!F32+Ээрбекская!F32/11</f>
        <v>0</v>
      </c>
      <c r="G32" s="23">
        <f>'СОШ №1 пгт Каа-Хем'!G32+'СОШ №2 пгт Каа-Хем'!G32+'Баян-Кол'!G32+'Кара-Хаак'!G32+Сукпак!G32+'Терлиг-Хая'!G32+'Усть-Элегест'!G32+Целинная!G32+Чербинская!G32+Шамбалыг!G32+Ээрбекская!G32/11</f>
        <v>0</v>
      </c>
      <c r="H32" s="15">
        <v>17.899999999999999</v>
      </c>
      <c r="I32" s="27">
        <f t="shared" si="0"/>
        <v>17.899999999999999</v>
      </c>
      <c r="J32" s="18">
        <f>'СОШ №1 пгт Каа-Хем'!J32+'СОШ №2 пгт Каа-Хем'!J32+'Баян-Кол'!J32+'Кара-Хаак'!J32+Сукпак!J32+'Терлиг-Хая'!J32+'Усть-Элегест'!J32+Целинная!J32+Чербинская!J32+Шамбалыг!J32+Ээрбекская!J32/11</f>
        <v>0</v>
      </c>
      <c r="K32" s="23">
        <f>'СОШ №1 пгт Каа-Хем'!K32+'СОШ №2 пгт Каа-Хем'!K32+'Баян-Кол'!K32+'Кара-Хаак'!K32+Сукпак!K32+'Терлиг-Хая'!K32+'Усть-Элегест'!K32+Целинная!K32+Чербинская!K32+Шамбалыг!K32+Ээрбекская!K32/11</f>
        <v>0</v>
      </c>
      <c r="L32" s="15">
        <v>62.8</v>
      </c>
      <c r="M32" s="9">
        <f t="shared" si="1"/>
        <v>62.8</v>
      </c>
      <c r="N32" s="18">
        <f>'СОШ №1 пгт Каа-Хем'!N32+'СОШ №2 пгт Каа-Хем'!N32+'Баян-Кол'!N32+'Кара-Хаак'!N32+Сукпак!N32+'Терлиг-Хая'!N32+'Усть-Элегест'!N32+Целинная!N32+Чербинская!N32+Шамбалыг!N32+Ээрбекская!N32/11</f>
        <v>0</v>
      </c>
      <c r="O32" s="28">
        <f>'СОШ №1 пгт Каа-Хем'!O32+'СОШ №2 пгт Каа-Хем'!O32+'Баян-Кол'!O32+'Кара-Хаак'!O32+Сукпак!O32+'Терлиг-Хая'!O32+'Усть-Элегест'!O32+Целинная!O32+Чербинская!O32+Шамбалыг!O32+Ээрбекская!O32/11</f>
        <v>0</v>
      </c>
      <c r="P32" s="18">
        <v>2.8</v>
      </c>
      <c r="Q32" s="9">
        <f t="shared" si="2"/>
        <v>2.8</v>
      </c>
      <c r="R32" s="41"/>
      <c r="S32" s="40"/>
      <c r="T32" s="26" t="s">
        <v>77</v>
      </c>
    </row>
    <row r="33" spans="1:20" ht="15.75" customHeight="1" x14ac:dyDescent="0.25">
      <c r="A33" s="61"/>
      <c r="B33" s="13" t="s">
        <v>11</v>
      </c>
      <c r="C33" s="12">
        <f>'СОШ №1 пгт Каа-Хем'!C33+'СОШ №2 пгт Каа-Хем'!C33+'Баян-Кол'!C33+'Кара-Хаак'!C33+Сукпак!C33+'Терлиг-Хая'!C33+'Усть-Элегест'!C33+Целинная!C33+Чербинская!C33+Шамбалыг!C33+Ээрбекская!C33</f>
        <v>0</v>
      </c>
      <c r="D33" s="21"/>
      <c r="E33" s="12">
        <v>386</v>
      </c>
      <c r="F33" s="18">
        <f>'СОШ №1 пгт Каа-Хем'!F33+'СОШ №2 пгт Каа-Хем'!F33+'Баян-Кол'!F33+'Кара-Хаак'!F33+Сукпак!F33+'Терлиг-Хая'!F33+'Усть-Элегест'!F33+Целинная!F33+Чербинская!F33+Шамбалыг!F33+Ээрбекская!F33/11</f>
        <v>0</v>
      </c>
      <c r="G33" s="23">
        <f>'СОШ №1 пгт Каа-Хем'!G33+'СОШ №2 пгт Каа-Хем'!G33+'Баян-Кол'!G33+'Кара-Хаак'!G33+Сукпак!G33+'Терлиг-Хая'!G33+'Усть-Элегест'!G33+Целинная!G33+Чербинская!G33+Шамбалыг!G33+Ээрбекская!G33/11</f>
        <v>0</v>
      </c>
      <c r="H33" s="15">
        <v>24</v>
      </c>
      <c r="I33" s="27">
        <f t="shared" si="0"/>
        <v>24</v>
      </c>
      <c r="J33" s="18">
        <f>'СОШ №1 пгт Каа-Хем'!J33+'СОШ №2 пгт Каа-Хем'!J33+'Баян-Кол'!J33+'Кара-Хаак'!J33+Сукпак!J33+'Терлиг-Хая'!J33+'Усть-Элегест'!J33+Целинная!J33+Чербинская!J33+Шамбалыг!J33+Ээрбекская!J33/11</f>
        <v>0</v>
      </c>
      <c r="K33" s="23">
        <f>'СОШ №1 пгт Каа-Хем'!K33+'СОШ №2 пгт Каа-Хем'!K33+'Баян-Кол'!K33+'Кара-Хаак'!K33+Сукпак!K33+'Терлиг-Хая'!K33+'Усть-Элегест'!K33+Целинная!K33+Чербинская!K33+Шамбалыг!K33+Ээрбекская!K33/11</f>
        <v>0</v>
      </c>
      <c r="L33" s="15">
        <v>75.599999999999994</v>
      </c>
      <c r="M33" s="9">
        <f t="shared" si="1"/>
        <v>75.599999999999994</v>
      </c>
      <c r="N33" s="18">
        <f>'СОШ №1 пгт Каа-Хем'!N33+'СОШ №2 пгт Каа-Хем'!N33+'Баян-Кол'!N33+'Кара-Хаак'!N33+Сукпак!N33+'Терлиг-Хая'!N33+'Усть-Элегест'!N33+Целинная!N33+Чербинская!N33+Шамбалыг!N33+Ээрбекская!N33/11</f>
        <v>0</v>
      </c>
      <c r="O33" s="28">
        <f>'СОШ №1 пгт Каа-Хем'!O33+'СОШ №2 пгт Каа-Хем'!O33+'Баян-Кол'!O33+'Кара-Хаак'!O33+Сукпак!O33+'Терлиг-Хая'!O33+'Усть-Элегест'!O33+Целинная!O33+Чербинская!O33+Шамбалыг!O33+Ээрбекская!O33/11</f>
        <v>0</v>
      </c>
      <c r="P33" s="18">
        <v>3.1</v>
      </c>
      <c r="Q33" s="9">
        <f t="shared" si="2"/>
        <v>3.1</v>
      </c>
      <c r="R33" s="41"/>
      <c r="S33" s="40"/>
      <c r="T33" s="26" t="s">
        <v>75</v>
      </c>
    </row>
    <row r="34" spans="1:20" ht="15.75" customHeight="1" x14ac:dyDescent="0.25">
      <c r="A34" s="61"/>
      <c r="B34" s="13" t="s">
        <v>13</v>
      </c>
      <c r="C34" s="12">
        <f>'СОШ №1 пгт Каа-Хем'!C34+'СОШ №2 пгт Каа-Хем'!C34+'Баян-Кол'!C34+'Кара-Хаак'!C34+Сукпак!C34+'Терлиг-Хая'!C34+'Усть-Элегест'!C34+Целинная!C34+Чербинская!C34+Шамбалыг!C34+Ээрбекская!C34</f>
        <v>0</v>
      </c>
      <c r="D34" s="21"/>
      <c r="E34" s="12">
        <v>394</v>
      </c>
      <c r="F34" s="18">
        <f>'СОШ №1 пгт Каа-Хем'!F34+'СОШ №2 пгт Каа-Хем'!F34+'Баян-Кол'!F34+'Кара-Хаак'!F34+Сукпак!F34+'Терлиг-Хая'!F34+'Усть-Элегест'!F34+Целинная!F34+Чербинская!F34+Шамбалыг!F34+Ээрбекская!F34/11</f>
        <v>0</v>
      </c>
      <c r="G34" s="23">
        <f>'СОШ №1 пгт Каа-Хем'!G34+'СОШ №2 пгт Каа-Хем'!G34+'Баян-Кол'!G34+'Кара-Хаак'!G34+Сукпак!G34+'Терлиг-Хая'!G34+'Усть-Элегест'!G34+Целинная!G34+Чербинская!G34+Шамбалыг!G34+Ээрбекская!G34/11</f>
        <v>0</v>
      </c>
      <c r="H34" s="15">
        <v>17</v>
      </c>
      <c r="I34" s="27">
        <f t="shared" si="0"/>
        <v>17</v>
      </c>
      <c r="J34" s="18">
        <f>'СОШ №1 пгт Каа-Хем'!J34+'СОШ №2 пгт Каа-Хем'!J34+'Баян-Кол'!J34+'Кара-Хаак'!J34+Сукпак!J34+'Терлиг-Хая'!J34+'Усть-Элегест'!J34+Целинная!J34+Чербинская!J34+Шамбалыг!J34+Ээрбекская!J34/11</f>
        <v>0</v>
      </c>
      <c r="K34" s="23">
        <f>'СОШ №1 пгт Каа-Хем'!K34+'СОШ №2 пгт Каа-Хем'!K34+'Баян-Кол'!K34+'Кара-Хаак'!K34+Сукпак!K34+'Терлиг-Хая'!K34+'Усть-Элегест'!K34+Целинная!K34+Чербинская!K34+Шамбалыг!K34+Ээрбекская!K34/11</f>
        <v>0</v>
      </c>
      <c r="L34" s="15">
        <v>71.8</v>
      </c>
      <c r="M34" s="9">
        <f t="shared" si="1"/>
        <v>71.8</v>
      </c>
      <c r="N34" s="18">
        <f>'СОШ №1 пгт Каа-Хем'!N34+'СОШ №2 пгт Каа-Хем'!N34+'Баян-Кол'!N34+'Кара-Хаак'!N34+Сукпак!N34+'Терлиг-Хая'!N34+'Усть-Элегест'!N34+Целинная!N34+Чербинская!N34+Шамбалыг!N34+Ээрбекская!N34/11</f>
        <v>0</v>
      </c>
      <c r="O34" s="28">
        <f>'СОШ №1 пгт Каа-Хем'!O34+'СОШ №2 пгт Каа-Хем'!O34+'Баян-Кол'!O34+'Кара-Хаак'!O34+Сукпак!O34+'Терлиг-Хая'!O34+'Усть-Элегест'!O34+Целинная!O34+Чербинская!O34+Шамбалыг!O34+Ээрбекская!O34/11</f>
        <v>0</v>
      </c>
      <c r="P34" s="18">
        <v>2.9</v>
      </c>
      <c r="Q34" s="9">
        <f t="shared" si="2"/>
        <v>2.9</v>
      </c>
      <c r="R34" s="41"/>
      <c r="S34" s="40"/>
      <c r="T34" s="26" t="s">
        <v>72</v>
      </c>
    </row>
    <row r="35" spans="1:20" ht="15.75" customHeight="1" x14ac:dyDescent="0.25">
      <c r="A35" s="62"/>
      <c r="B35" s="11" t="s">
        <v>17</v>
      </c>
      <c r="C35" s="12">
        <f>'СОШ №1 пгт Каа-Хем'!C35+'СОШ №2 пгт Каа-Хем'!C35+'Баян-Кол'!C35+'Кара-Хаак'!C35+Сукпак!C35+'Терлиг-Хая'!C35+'Усть-Элегест'!C35+Целинная!C35+Чербинская!C35+Шамбалыг!C35+Ээрбекская!C35</f>
        <v>0</v>
      </c>
      <c r="D35" s="21">
        <f>'СОШ №1 пгт Каа-Хем'!D35+'СОШ №2 пгт Каа-Хем'!D35+'Баян-Кол'!D35+'Кара-Хаак'!D35+Сукпак!D35+'Терлиг-Хая'!D35+'Усть-Элегест'!D35+Целинная!D35+Чербинская!D35+Шамбалыг!D35+Ээрбекская!D35</f>
        <v>0</v>
      </c>
      <c r="E35" s="12">
        <v>382</v>
      </c>
      <c r="F35" s="18">
        <f>'СОШ №1 пгт Каа-Хем'!F35+'СОШ №2 пгт Каа-Хем'!F35+'Баян-Кол'!F35+'Кара-Хаак'!F35+Сукпак!F35+'Терлиг-Хая'!F35+'Усть-Элегест'!F35+Целинная!F35+Чербинская!F35+Шамбалыг!F35+Ээрбекская!F35/11</f>
        <v>0</v>
      </c>
      <c r="G35" s="23">
        <f>'СОШ №1 пгт Каа-Хем'!G35+'СОШ №2 пгт Каа-Хем'!G35+'Баян-Кол'!G35+'Кара-Хаак'!G35+Сукпак!G35+'Терлиг-Хая'!G35+'Усть-Элегест'!G35+Целинная!G35+Чербинская!G35+Шамбалыг!G35+Ээрбекская!G35/11</f>
        <v>0</v>
      </c>
      <c r="H35" s="15">
        <v>23</v>
      </c>
      <c r="I35" s="27">
        <f t="shared" si="0"/>
        <v>23</v>
      </c>
      <c r="J35" s="18">
        <f>'СОШ №1 пгт Каа-Хем'!J35+'СОШ №2 пгт Каа-Хем'!J35+'Баян-Кол'!J35+'Кара-Хаак'!J35+Сукпак!J35+'Терлиг-Хая'!J35+'Усть-Элегест'!J35+Целинная!J35+Чербинская!J35+Шамбалыг!J35+Ээрбекская!J35/11</f>
        <v>0</v>
      </c>
      <c r="K35" s="23">
        <f>'СОШ №1 пгт Каа-Хем'!K35+'СОШ №2 пгт Каа-Хем'!K35+'Баян-Кол'!K35+'Кара-Хаак'!K35+Сукпак!K35+'Терлиг-Хая'!K35+'Усть-Элегест'!K35+Целинная!K35+Чербинская!K35+Шамбалыг!K35+Ээрбекская!K35/11</f>
        <v>0</v>
      </c>
      <c r="L35" s="15">
        <v>79.5</v>
      </c>
      <c r="M35" s="9">
        <f t="shared" si="1"/>
        <v>79.5</v>
      </c>
      <c r="N35" s="18">
        <f>'СОШ №1 пгт Каа-Хем'!N35+'СОШ №2 пгт Каа-Хем'!N35+'Баян-Кол'!N35+'Кара-Хаак'!N35+Сукпак!N35+'Терлиг-Хая'!N35+'Усть-Элегест'!N35+Целинная!N35+Чербинская!N35+Шамбалыг!N35+Ээрбекская!N35/11</f>
        <v>0</v>
      </c>
      <c r="O35" s="28">
        <f>'СОШ №1 пгт Каа-Хем'!O35+'СОШ №2 пгт Каа-Хем'!O35+'Баян-Кол'!O35+'Кара-Хаак'!O35+Сукпак!O35+'Терлиг-Хая'!O35+'Усть-Элегест'!O35+Целинная!O35+Чербинская!O35+Шамбалыг!O35+Ээрбекская!O35/11</f>
        <v>0</v>
      </c>
      <c r="P35" s="18">
        <v>3.1</v>
      </c>
      <c r="Q35" s="9">
        <f t="shared" si="2"/>
        <v>3.1</v>
      </c>
      <c r="R35" s="41"/>
      <c r="S35" s="40"/>
      <c r="T35" s="26" t="s">
        <v>73</v>
      </c>
    </row>
    <row r="36" spans="1:20" ht="15.75" customHeight="1" x14ac:dyDescent="0.25">
      <c r="A36" s="2">
        <v>10</v>
      </c>
      <c r="B36" s="13" t="s">
        <v>18</v>
      </c>
      <c r="C36" s="12">
        <f>'СОШ №1 пгт Каа-Хем'!C36+'СОШ №2 пгт Каа-Хем'!C36+'Баян-Кол'!C36+'Кара-Хаак'!C36+Сукпак!C36+'Терлиг-Хая'!C36+'Усть-Элегест'!C36+Целинная!C36+Чербинская!C36+Шамбалыг!C36+Ээрбекская!C36</f>
        <v>0</v>
      </c>
      <c r="D36" s="21">
        <v>58</v>
      </c>
      <c r="E36" s="12">
        <f>'СОШ №1 пгт Каа-Хем'!E36+'СОШ №2 пгт Каа-Хем'!E36+'Баян-Кол'!E36+'Кара-Хаак'!E36+Сукпак!E36+'Терлиг-Хая'!E36+'Усть-Элегест'!E36+Целинная!E36+Чербинская!E36+Шамбалыг!E36+Ээрбекская!E36</f>
        <v>0</v>
      </c>
      <c r="F36" s="18">
        <f>'СОШ №1 пгт Каа-Хем'!F36+'СОШ №2 пгт Каа-Хем'!F36+'Баян-Кол'!F36+'Кара-Хаак'!F36+Сукпак!F36+'Терлиг-Хая'!F36+'Усть-Элегест'!F36+Целинная!F36+Чербинская!F36+Шамбалыг!F36+Ээрбекская!F36/11</f>
        <v>0</v>
      </c>
      <c r="G36" s="23">
        <v>5.2</v>
      </c>
      <c r="H36" s="15">
        <f>'СОШ №1 пгт Каа-Хем'!H36+'СОШ №2 пгт Каа-Хем'!H36+'Баян-Кол'!H36+'Кара-Хаак'!H36+Сукпак!H36+'Терлиг-Хая'!H36+'Усть-Элегест'!H36+Целинная!H36+Чербинская!H36+Шамбалыг!H36+Ээрбекская!H36/11</f>
        <v>0</v>
      </c>
      <c r="I36" s="27"/>
      <c r="J36" s="18">
        <f>'СОШ №1 пгт Каа-Хем'!J36+'СОШ №2 пгт Каа-Хем'!J36+'Баян-Кол'!J36+'Кара-Хаак'!J36+Сукпак!J36+'Терлиг-Хая'!J36+'Усть-Элегест'!J36+Целинная!J36+Чербинская!J36+Шамбалыг!J36+Ээрбекская!J36/11</f>
        <v>0</v>
      </c>
      <c r="K36" s="23">
        <v>74</v>
      </c>
      <c r="L36" s="15">
        <f>'СОШ №1 пгт Каа-Хем'!L36+'СОШ №2 пгт Каа-Хем'!L36+'Баян-Кол'!L36+'Кара-Хаак'!L36+Сукпак!L36+'Терлиг-Хая'!L36+'Усть-Элегест'!L36+Целинная!L36+Чербинская!L36+Шамбалыг!L36+Ээрбекская!L36/11</f>
        <v>0</v>
      </c>
      <c r="M36" s="9"/>
      <c r="N36" s="18">
        <f>'СОШ №1 пгт Каа-Хем'!N36+'СОШ №2 пгт Каа-Хем'!N36+'Баян-Кол'!N36+'Кара-Хаак'!N36+Сукпак!N36+'Терлиг-Хая'!N36+'Усть-Элегест'!N36+Целинная!N36+Чербинская!N36+Шамбалыг!N36+Ээрбекская!N36/11</f>
        <v>0</v>
      </c>
      <c r="O36" s="28">
        <v>2.8</v>
      </c>
      <c r="P36" s="18">
        <f>'СОШ №1 пгт Каа-Хем'!P36+'СОШ №2 пгт Каа-Хем'!P36+'Баян-Кол'!P36+'Кара-Хаак'!P36+Сукпак!P36+'Терлиг-Хая'!P36+'Усть-Элегест'!P36+Целинная!P36+Чербинская!P36+Шамбалыг!P36+Ээрбекская!P36/11</f>
        <v>0</v>
      </c>
      <c r="Q36" s="9"/>
      <c r="R36" s="41"/>
      <c r="S36" s="40"/>
      <c r="T36" s="4"/>
    </row>
    <row r="37" spans="1:20" ht="15.75" customHeight="1" x14ac:dyDescent="0.25">
      <c r="A37" s="72">
        <v>11</v>
      </c>
      <c r="B37" s="13" t="s">
        <v>19</v>
      </c>
      <c r="C37" s="12">
        <f>'СОШ №1 пгт Каа-Хем'!C37+'СОШ №2 пгт Каа-Хем'!C37+'Баян-Кол'!C37+'Кара-Хаак'!C37+Сукпак!C37+'Терлиг-Хая'!C37+'Усть-Элегест'!C37+Целинная!C37+Чербинская!C37+Шамбалыг!C37+Ээрбекская!C37</f>
        <v>69</v>
      </c>
      <c r="D37" s="21">
        <v>96</v>
      </c>
      <c r="E37" s="12">
        <f>'СОШ №1 пгт Каа-Хем'!E37+'СОШ №2 пгт Каа-Хем'!E37+'Баян-Кол'!E37+'Кара-Хаак'!E37+Сукпак!E37+'Терлиг-Хая'!E37+'Усть-Элегест'!E37+Целинная!E37+Чербинская!E37+Шамбалыг!E37+Ээрбекская!E37</f>
        <v>0</v>
      </c>
      <c r="F37" s="18">
        <v>63.8</v>
      </c>
      <c r="G37" s="23">
        <v>51</v>
      </c>
      <c r="H37" s="15">
        <f>'СОШ №1 пгт Каа-Хем'!H37+'СОШ №2 пгт Каа-Хем'!H37+'Баян-Кол'!H37+'Кара-Хаак'!H37+Сукпак!H37+'Терлиг-Хая'!H37+'Усть-Элегест'!H37+Целинная!H37+Чербинская!H37+Шамбалыг!H37+Ээрбекская!H37/11</f>
        <v>0</v>
      </c>
      <c r="I37" s="27">
        <f>G37-F37</f>
        <v>-12.799999999999997</v>
      </c>
      <c r="J37" s="18">
        <v>95.7</v>
      </c>
      <c r="K37" s="23">
        <v>94.8</v>
      </c>
      <c r="L37" s="15">
        <f>'СОШ №1 пгт Каа-Хем'!L37+'СОШ №2 пгт Каа-Хем'!L37+'Баян-Кол'!L37+'Кара-Хаак'!L37+Сукпак!L37+'Терлиг-Хая'!L37+'Усть-Элегест'!L37+Целинная!L37+Чербинская!L37+Шамбалыг!L37+Ээрбекская!L37/11</f>
        <v>0</v>
      </c>
      <c r="M37" s="9"/>
      <c r="N37" s="18">
        <v>3.8</v>
      </c>
      <c r="O37" s="28">
        <v>3.5</v>
      </c>
      <c r="P37" s="18">
        <f>'СОШ №1 пгт Каа-Хем'!P37+'СОШ №2 пгт Каа-Хем'!P37+'Баян-Кол'!P37+'Кара-Хаак'!P37+Сукпак!P37+'Терлиг-Хая'!P37+'Усть-Элегест'!P37+Целинная!P37+Чербинская!P37+Шамбалыг!P37+Ээрбекская!P37/11</f>
        <v>0</v>
      </c>
      <c r="Q37" s="9"/>
      <c r="R37" s="39" t="s">
        <v>122</v>
      </c>
      <c r="S37" s="40" t="s">
        <v>103</v>
      </c>
      <c r="T37" s="4"/>
    </row>
    <row r="38" spans="1:20" ht="15.75" customHeight="1" x14ac:dyDescent="0.25">
      <c r="A38" s="72"/>
      <c r="B38" s="13" t="s">
        <v>20</v>
      </c>
      <c r="C38" s="12">
        <f>'СОШ №1 пгт Каа-Хем'!C38+'СОШ №2 пгт Каа-Хем'!C38+'Баян-Кол'!C38+'Кара-Хаак'!C38+Сукпак!C38+'Терлиг-Хая'!C38+'Усть-Элегест'!C38+Целинная!C38+Чербинская!C38+Шамбалыг!C38+Ээрбекская!C38</f>
        <v>85</v>
      </c>
      <c r="D38" s="21">
        <v>85</v>
      </c>
      <c r="E38" s="12">
        <f>'СОШ №1 пгт Каа-Хем'!E38+'СОШ №2 пгт Каа-Хем'!E38+'Баян-Кол'!E38+'Кара-Хаак'!E38+Сукпак!E38+'Терлиг-Хая'!E38+'Усть-Элегест'!E38+Целинная!E38+Чербинская!E38+Шамбалыг!E38+Ээрбекская!E38</f>
        <v>0</v>
      </c>
      <c r="F38" s="18">
        <v>52.9</v>
      </c>
      <c r="G38" s="23">
        <v>56.5</v>
      </c>
      <c r="H38" s="15">
        <f>'СОШ №1 пгт Каа-Хем'!H38+'СОШ №2 пгт Каа-Хем'!H38+'Баян-Кол'!H38+'Кара-Хаак'!H38+Сукпак!H38+'Терлиг-Хая'!H38+'Усть-Элегест'!H38+Целинная!H38+Чербинская!H38+Шамбалыг!H38+Ээрбекская!H38/11</f>
        <v>0</v>
      </c>
      <c r="I38" s="27">
        <f t="shared" ref="I38:I47" si="3">G38-F38</f>
        <v>3.6000000000000014</v>
      </c>
      <c r="J38" s="18">
        <v>96</v>
      </c>
      <c r="K38" s="23">
        <v>88</v>
      </c>
      <c r="L38" s="15">
        <f>'СОШ №1 пгт Каа-Хем'!L38+'СОШ №2 пгт Каа-Хем'!L38+'Баян-Кол'!L38+'Кара-Хаак'!L38+Сукпак!L38+'Терлиг-Хая'!L38+'Усть-Элегест'!L38+Целинная!L38+Чербинская!L38+Шамбалыг!L38+Ээрбекская!L38/11</f>
        <v>0</v>
      </c>
      <c r="M38" s="9"/>
      <c r="N38" s="18">
        <v>3.6</v>
      </c>
      <c r="O38" s="28">
        <v>3.6</v>
      </c>
      <c r="P38" s="18">
        <f>'СОШ №1 пгт Каа-Хем'!P38+'СОШ №2 пгт Каа-Хем'!P38+'Баян-Кол'!P38+'Кара-Хаак'!P38+Сукпак!P38+'Терлиг-Хая'!P38+'Усть-Элегест'!P38+Целинная!P38+Чербинская!P38+Шамбалыг!P38+Ээрбекская!P38/11</f>
        <v>0</v>
      </c>
      <c r="Q38" s="9"/>
      <c r="R38" s="41" t="s">
        <v>104</v>
      </c>
      <c r="S38" s="40" t="s">
        <v>105</v>
      </c>
      <c r="T38" s="4"/>
    </row>
    <row r="39" spans="1:20" ht="15.75" customHeight="1" x14ac:dyDescent="0.25">
      <c r="A39" s="72"/>
      <c r="B39" s="13" t="s">
        <v>17</v>
      </c>
      <c r="C39" s="12">
        <f>'СОШ №1 пгт Каа-Хем'!C39+'СОШ №2 пгт Каа-Хем'!C39+'Баян-Кол'!C39+'Кара-Хаак'!C39+Сукпак!C39+'Терлиг-Хая'!C39+'Усть-Элегест'!C39+Целинная!C39+Чербинская!C39+Шамбалыг!C39+Ээрбекская!C39</f>
        <v>70</v>
      </c>
      <c r="D39" s="21">
        <f>'СОШ №1 пгт Каа-Хем'!D39+'СОШ №2 пгт Каа-Хем'!D39+'Баян-Кол'!D39+'Кара-Хаак'!D39+Сукпак!D39+'Терлиг-Хая'!D39+'Усть-Элегест'!D39+Целинная!D39+Чербинская!D39+Шамбалыг!D39+Ээрбекская!D39</f>
        <v>62</v>
      </c>
      <c r="E39" s="12">
        <f>'СОШ №1 пгт Каа-Хем'!E39+'СОШ №2 пгт Каа-Хем'!E39+'Баян-Кол'!E39+'Кара-Хаак'!E39+Сукпак!E39+'Терлиг-Хая'!E39+'Усть-Элегест'!E39+Целинная!E39+Чербинская!E39+Шамбалыг!E39+Ээрбекская!E39</f>
        <v>0</v>
      </c>
      <c r="F39" s="18">
        <v>32.799999999999997</v>
      </c>
      <c r="G39" s="23">
        <f>'СОШ №1 пгт Каа-Хем'!G39+'СОШ №2 пгт Каа-Хем'!G39+'Баян-Кол'!G39+'Кара-Хаак'!G39+Сукпак!G39+'Терлиг-Хая'!G39+'Усть-Элегест'!G39+Целинная!G39+Чербинская!G39+Шамбалыг!G39+Ээрбекская!G39/11</f>
        <v>495.8</v>
      </c>
      <c r="H39" s="15">
        <f>'СОШ №1 пгт Каа-Хем'!H39+'СОШ №2 пгт Каа-Хем'!H39+'Баян-Кол'!H39+'Кара-Хаак'!H39+Сукпак!H39+'Терлиг-Хая'!H39+'Усть-Элегест'!H39+Целинная!H39+Чербинская!H39+Шамбалыг!H39+Ээрбекская!H39/11</f>
        <v>0</v>
      </c>
      <c r="I39" s="27">
        <f t="shared" si="3"/>
        <v>463</v>
      </c>
      <c r="J39" s="18">
        <v>85.7</v>
      </c>
      <c r="K39" s="23">
        <f>'СОШ №1 пгт Каа-Хем'!K39+'СОШ №2 пгт Каа-Хем'!K39+'Баян-Кол'!K39+'Кара-Хаак'!K39+Сукпак!K39+'Терлиг-Хая'!K39+'Усть-Элегест'!K39+Целинная!K39+Чербинская!K39+Шамбалыг!K39+Ээрбекская!K39/11</f>
        <v>763.80000000000007</v>
      </c>
      <c r="L39" s="15">
        <f>'СОШ №1 пгт Каа-Хем'!L39+'СОШ №2 пгт Каа-Хем'!L39+'Баян-Кол'!L39+'Кара-Хаак'!L39+Сукпак!L39+'Терлиг-Хая'!L39+'Усть-Элегест'!L39+Целинная!L39+Чербинская!L39+Шамбалыг!L39+Ээрбекская!L39/11</f>
        <v>0</v>
      </c>
      <c r="M39" s="9"/>
      <c r="N39" s="18">
        <v>3.3</v>
      </c>
      <c r="O39" s="28">
        <f>'СОШ №1 пгт Каа-Хем'!O39+'СОШ №2 пгт Каа-Хем'!O39+'Баян-Кол'!O39+'Кара-Хаак'!O39+Сукпак!O39+'Терлиг-Хая'!O39+'Усть-Элегест'!O39+Целинная!O39+Чербинская!O39+Шамбалыг!O39+Ээрбекская!O39/11</f>
        <v>29.418181818181818</v>
      </c>
      <c r="P39" s="18">
        <f>'СОШ №1 пгт Каа-Хем'!P39+'СОШ №2 пгт Каа-Хем'!P39+'Баян-Кол'!P39+'Кара-Хаак'!P39+Сукпак!P39+'Терлиг-Хая'!P39+'Усть-Элегест'!P39+Целинная!P39+Чербинская!P39+Шамбалыг!P39+Ээрбекская!P39/11</f>
        <v>0</v>
      </c>
      <c r="Q39" s="9"/>
      <c r="R39" s="41" t="s">
        <v>106</v>
      </c>
      <c r="S39" s="40" t="s">
        <v>107</v>
      </c>
      <c r="T39" s="4"/>
    </row>
    <row r="40" spans="1:20" ht="15.75" customHeight="1" x14ac:dyDescent="0.25">
      <c r="A40" s="72"/>
      <c r="B40" s="13" t="s">
        <v>13</v>
      </c>
      <c r="C40" s="12">
        <v>53</v>
      </c>
      <c r="D40" s="21">
        <v>87</v>
      </c>
      <c r="E40" s="12">
        <f>'СОШ №1 пгт Каа-Хем'!E40+'СОШ №2 пгт Каа-Хем'!E40+'Баян-Кол'!E40+'Кара-Хаак'!E40+Сукпак!E40+'Терлиг-Хая'!E40+'Усть-Элегест'!E40+Целинная!E40+Чербинская!E40+Шамбалыг!E40+Ээрбекская!E40</f>
        <v>0</v>
      </c>
      <c r="F40" s="18">
        <v>37.700000000000003</v>
      </c>
      <c r="G40" s="23">
        <v>43.6</v>
      </c>
      <c r="H40" s="15">
        <f>'СОШ №1 пгт Каа-Хем'!H40+'СОШ №2 пгт Каа-Хем'!H40+'Баян-Кол'!H40+'Кара-Хаак'!H40+Сукпак!H40+'Терлиг-Хая'!H40+'Усть-Элегест'!H40+Целинная!H40+Чербинская!H40+Шамбалыг!H40+Ээрбекская!H40/11</f>
        <v>0</v>
      </c>
      <c r="I40" s="27">
        <f t="shared" si="3"/>
        <v>5.8999999999999986</v>
      </c>
      <c r="J40" s="18">
        <v>87</v>
      </c>
      <c r="K40" s="23">
        <v>94</v>
      </c>
      <c r="L40" s="15">
        <f>'СОШ №1 пгт Каа-Хем'!L40+'СОШ №2 пгт Каа-Хем'!L40+'Баян-Кол'!L40+'Кара-Хаак'!L40+Сукпак!L40+'Терлиг-Хая'!L40+'Усть-Элегест'!L40+Целинная!L40+Чербинская!L40+Шамбалыг!L40+Ээрбекская!L40/11</f>
        <v>0</v>
      </c>
      <c r="M40" s="9"/>
      <c r="N40" s="18">
        <v>3.2</v>
      </c>
      <c r="O40" s="28">
        <v>3.4</v>
      </c>
      <c r="P40" s="18">
        <f>'СОШ №1 пгт Каа-Хем'!P40+'СОШ №2 пгт Каа-Хем'!P40+'Баян-Кол'!P40+'Кара-Хаак'!P40+Сукпак!P40+'Терлиг-Хая'!P40+'Усть-Элегест'!P40+Целинная!P40+Чербинская!P40+Шамбалыг!P40+Ээрбекская!P40/11</f>
        <v>0</v>
      </c>
      <c r="Q40" s="9"/>
      <c r="R40" s="41" t="s">
        <v>108</v>
      </c>
      <c r="S40" s="40" t="s">
        <v>109</v>
      </c>
      <c r="T40" s="4"/>
    </row>
    <row r="41" spans="1:20" ht="15.75" customHeight="1" x14ac:dyDescent="0.25">
      <c r="A41" s="72"/>
      <c r="B41" s="13" t="s">
        <v>10</v>
      </c>
      <c r="C41" s="12">
        <f>'СОШ №1 пгт Каа-Хем'!C41+'СОШ №2 пгт Каа-Хем'!C41+'Баян-Кол'!C41+'Кара-Хаак'!C41+Сукпак!C41+'Терлиг-Хая'!C41+'Усть-Элегест'!C41+Целинная!C41+Чербинская!C41+Шамбалыг!C41+Ээрбекская!C41</f>
        <v>68</v>
      </c>
      <c r="D41" s="21">
        <v>58</v>
      </c>
      <c r="E41" s="12">
        <f>'СОШ №1 пгт Каа-Хем'!E41+'СОШ №2 пгт Каа-Хем'!E41+'Баян-Кол'!E41+'Кара-Хаак'!E41+Сукпак!E41+'Терлиг-Хая'!E41+'Усть-Элегест'!E41+Целинная!E41+Чербинская!E41+Шамбалыг!E41+Ээрбекская!E41</f>
        <v>0</v>
      </c>
      <c r="F41" s="18">
        <v>42.6</v>
      </c>
      <c r="G41" s="23">
        <v>67</v>
      </c>
      <c r="H41" s="15">
        <f>'СОШ №1 пгт Каа-Хем'!H41+'СОШ №2 пгт Каа-Хем'!H41+'Баян-Кол'!H41+'Кара-Хаак'!H41+Сукпак!H41+'Терлиг-Хая'!H41+'Усть-Элегест'!H41+Целинная!H41+Чербинская!H41+Шамбалыг!H41+Ээрбекская!H41/11</f>
        <v>0</v>
      </c>
      <c r="I41" s="27">
        <f t="shared" si="3"/>
        <v>24.4</v>
      </c>
      <c r="J41" s="18">
        <v>94</v>
      </c>
      <c r="K41" s="23">
        <v>96.6</v>
      </c>
      <c r="L41" s="15">
        <f>'СОШ №1 пгт Каа-Хем'!L41+'СОШ №2 пгт Каа-Хем'!L41+'Баян-Кол'!L41+'Кара-Хаак'!L41+Сукпак!L41+'Терлиг-Хая'!L41+'Усть-Элегест'!L41+Целинная!L41+Чербинская!L41+Шамбалыг!L41+Ээрбекская!L41/11</f>
        <v>0</v>
      </c>
      <c r="M41" s="9"/>
      <c r="N41" s="18">
        <v>3.4</v>
      </c>
      <c r="O41" s="28">
        <v>3.8</v>
      </c>
      <c r="P41" s="18">
        <f>'СОШ №1 пгт Каа-Хем'!P41+'СОШ №2 пгт Каа-Хем'!P41+'Баян-Кол'!P41+'Кара-Хаак'!P41+Сукпак!P41+'Терлиг-Хая'!P41+'Усть-Элегест'!P41+Целинная!P41+Чербинская!P41+Шамбалыг!P41+Ээрбекская!P41/11</f>
        <v>0</v>
      </c>
      <c r="Q41" s="9"/>
      <c r="R41" s="41" t="s">
        <v>110</v>
      </c>
      <c r="S41" s="40" t="s">
        <v>111</v>
      </c>
      <c r="T41" s="4"/>
    </row>
    <row r="42" spans="1:20" ht="15.75" customHeight="1" x14ac:dyDescent="0.25">
      <c r="A42" s="72"/>
      <c r="B42" s="13" t="s">
        <v>21</v>
      </c>
      <c r="C42" s="12">
        <f>'СОШ №1 пгт Каа-Хем'!C42+'СОШ №2 пгт Каа-Хем'!C42+'Баян-Кол'!C42+'Кара-Хаак'!C42+Сукпак!C42+'Терлиг-Хая'!C42+'Усть-Элегест'!C42+Целинная!C42+Чербинская!C42+Шамбалыг!C42+Ээрбекская!C42</f>
        <v>0</v>
      </c>
      <c r="D42" s="21">
        <f>'СОШ №1 пгт Каа-Хем'!D42+'СОШ №2 пгт Каа-Хем'!D42+'Баян-Кол'!D42+'Кара-Хаак'!D42+Сукпак!D42+'Терлиг-Хая'!D42+'Усть-Элегест'!D42+Целинная!D42+Чербинская!D42+Шамбалыг!D42+Ээрбекская!D42</f>
        <v>0</v>
      </c>
      <c r="E42" s="12">
        <f>'СОШ №1 пгт Каа-Хем'!E42+'СОШ №2 пгт Каа-Хем'!E42+'Баян-Кол'!E42+'Кара-Хаак'!E42+Сукпак!E42+'Терлиг-Хая'!E42+'Усть-Элегест'!E42+Целинная!E42+Чербинская!E42+Шамбалыг!E42+Ээрбекская!E42</f>
        <v>0</v>
      </c>
      <c r="F42" s="18">
        <f>'СОШ №1 пгт Каа-Хем'!F42+'СОШ №2 пгт Каа-Хем'!F42+'Баян-Кол'!F42+'Кара-Хаак'!F42+Сукпак!F42+'Терлиг-Хая'!F42+'Усть-Элегест'!F42+Целинная!F42+Чербинская!F42+Шамбалыг!F42+Ээрбекская!F42/11</f>
        <v>0</v>
      </c>
      <c r="G42" s="23">
        <f>'СОШ №1 пгт Каа-Хем'!G42+'СОШ №2 пгт Каа-Хем'!G42+'Баян-Кол'!G42+'Кара-Хаак'!G42+Сукпак!G42+'Терлиг-Хая'!G42+'Усть-Элегест'!G42+Целинная!G42+Чербинская!G42+Шамбалыг!G42+Ээрбекская!G42/11</f>
        <v>0</v>
      </c>
      <c r="H42" s="15">
        <f>'СОШ №1 пгт Каа-Хем'!H42+'СОШ №2 пгт Каа-Хем'!H42+'Баян-Кол'!H42+'Кара-Хаак'!H42+Сукпак!H42+'Терлиг-Хая'!H42+'Усть-Элегест'!H42+Целинная!H42+Чербинская!H42+Шамбалыг!H42+Ээрбекская!H42/11</f>
        <v>0</v>
      </c>
      <c r="I42" s="27">
        <f t="shared" si="3"/>
        <v>0</v>
      </c>
      <c r="J42" s="18">
        <f>'СОШ №1 пгт Каа-Хем'!J42+'СОШ №2 пгт Каа-Хем'!J42+'Баян-Кол'!J42+'Кара-Хаак'!J42+Сукпак!J42+'Терлиг-Хая'!J42+'Усть-Элегест'!J42+Целинная!J42+Чербинская!J42+Шамбалыг!J42+Ээрбекская!J42/11</f>
        <v>0</v>
      </c>
      <c r="K42" s="23">
        <f>'СОШ №1 пгт Каа-Хем'!K42+'СОШ №2 пгт Каа-Хем'!K42+'Баян-Кол'!K42+'Кара-Хаак'!K42+Сукпак!K42+'Терлиг-Хая'!K42+'Усть-Элегест'!K42+Целинная!K42+Чербинская!K42+Шамбалыг!K42+Ээрбекская!K42/11</f>
        <v>0</v>
      </c>
      <c r="L42" s="15">
        <f>'СОШ №1 пгт Каа-Хем'!L42+'СОШ №2 пгт Каа-Хем'!L42+'Баян-Кол'!L42+'Кара-Хаак'!L42+Сукпак!L42+'Терлиг-Хая'!L42+'Усть-Элегест'!L42+Целинная!L42+Чербинская!L42+Шамбалыг!L42+Ээрбекская!L42/11</f>
        <v>0</v>
      </c>
      <c r="M42" s="9">
        <f t="shared" si="1"/>
        <v>0</v>
      </c>
      <c r="N42" s="18">
        <f>'СОШ №1 пгт Каа-Хем'!N42+'СОШ №2 пгт Каа-Хем'!N42+'Баян-Кол'!N42+'Кара-Хаак'!N42+Сукпак!N42+'Терлиг-Хая'!N42+'Усть-Элегест'!N42+Целинная!N42+Чербинская!N42+Шамбалыг!N42+Ээрбекская!N42/11</f>
        <v>0</v>
      </c>
      <c r="O42" s="28">
        <f>'СОШ №1 пгт Каа-Хем'!O42+'СОШ №2 пгт Каа-Хем'!O42+'Баян-Кол'!O42+'Кара-Хаак'!O42+Сукпак!O42+'Терлиг-Хая'!O42+'Усть-Элегест'!O42+Целинная!O42+Чербинская!O42+Шамбалыг!O42+Ээрбекская!O42/11</f>
        <v>0</v>
      </c>
      <c r="P42" s="18">
        <f>'СОШ №1 пгт Каа-Хем'!P42+'СОШ №2 пгт Каа-Хем'!P42+'Баян-Кол'!P42+'Кара-Хаак'!P42+Сукпак!P42+'Терлиг-Хая'!P42+'Усть-Элегест'!P42+Целинная!P42+Чербинская!P42+Шамбалыг!P42+Ээрбекская!P42/11</f>
        <v>0</v>
      </c>
      <c r="Q42" s="9"/>
      <c r="R42" s="41"/>
      <c r="S42" s="40"/>
      <c r="T42" s="4"/>
    </row>
    <row r="43" spans="1:20" ht="17.25" customHeight="1" x14ac:dyDescent="0.25">
      <c r="A43" s="72"/>
      <c r="B43" s="13" t="s">
        <v>22</v>
      </c>
      <c r="C43" s="12">
        <v>5</v>
      </c>
      <c r="D43" s="21">
        <v>54</v>
      </c>
      <c r="E43" s="12" t="e">
        <f>'СОШ №1 пгт Каа-Хем'!E43+'СОШ №2 пгт Каа-Хем'!E43+'Баян-Кол'!E43+'Кара-Хаак'!E43+Сукпак!E43+'Терлиг-Хая'!#REF!+'Усть-Элегест'!E43+Целинная!E43+Чербинская!E43+Шамбалыг!E43+Ээрбекская!E43</f>
        <v>#REF!</v>
      </c>
      <c r="F43" s="18">
        <v>40</v>
      </c>
      <c r="G43" s="23">
        <v>44.5</v>
      </c>
      <c r="H43" s="15" t="e">
        <f>'СОШ №1 пгт Каа-Хем'!H43+'СОШ №2 пгт Каа-Хем'!H43+'Баян-Кол'!H43+'Кара-Хаак'!H43+Сукпак!H43+'Терлиг-Хая'!#REF!+'Усть-Элегест'!H43+Целинная!H43+Чербинская!H43+Шамбалыг!H43+Ээрбекская!H43/11</f>
        <v>#REF!</v>
      </c>
      <c r="I43" s="27">
        <f t="shared" si="3"/>
        <v>4.5</v>
      </c>
      <c r="J43" s="18">
        <v>100</v>
      </c>
      <c r="K43" s="23">
        <v>88.9</v>
      </c>
      <c r="L43" s="15" t="e">
        <f>'СОШ №1 пгт Каа-Хем'!L43+'СОШ №2 пгт Каа-Хем'!L43+'Баян-Кол'!L43+'Кара-Хаак'!L43+Сукпак!L43+'Терлиг-Хая'!#REF!+'Усть-Элегест'!L43+Целинная!L43+Чербинская!L43+Шамбалыг!L43+Ээрбекская!L43/11</f>
        <v>#REF!</v>
      </c>
      <c r="M43" s="9" t="e">
        <f t="shared" si="1"/>
        <v>#REF!</v>
      </c>
      <c r="N43" s="18">
        <v>3.4</v>
      </c>
      <c r="O43" s="28">
        <v>3.5</v>
      </c>
      <c r="P43" s="18">
        <f>'СОШ №1 пгт Каа-Хем'!P43+'СОШ №2 пгт Каа-Хем'!P43+'Баян-Кол'!P43+'Кара-Хаак'!P43+Сукпак!P43+'Терлиг-Хая'!P43+'Усть-Элегест'!P43+Целинная!P43+Чербинская!P43+Шамбалыг!P43+Ээрбекская!P43/11</f>
        <v>0</v>
      </c>
      <c r="Q43" s="8">
        <f>O43-N43</f>
        <v>0.10000000000000009</v>
      </c>
      <c r="R43" s="41"/>
      <c r="S43" s="40" t="s">
        <v>86</v>
      </c>
      <c r="T43" s="4"/>
    </row>
    <row r="44" spans="1:20" ht="17.25" customHeight="1" x14ac:dyDescent="0.25">
      <c r="A44" s="72"/>
      <c r="B44" s="13" t="s">
        <v>23</v>
      </c>
      <c r="C44" s="12">
        <v>57</v>
      </c>
      <c r="D44" s="21">
        <v>74</v>
      </c>
      <c r="E44" s="12">
        <f>'СОШ №1 пгт Каа-Хем'!E44+'СОШ №2 пгт Каа-Хем'!E44+'Баян-Кол'!E44+'Кара-Хаак'!E44+Сукпак!E44+'Терлиг-Хая'!E43+'Усть-Элегест'!E44+Целинная!E44+Чербинская!E44+Шамбалыг!E44+Ээрбекская!E44</f>
        <v>0</v>
      </c>
      <c r="F44" s="18">
        <v>55</v>
      </c>
      <c r="G44" s="23">
        <v>55.4</v>
      </c>
      <c r="H44" s="15">
        <f>'СОШ №1 пгт Каа-Хем'!H44+'СОШ №2 пгт Каа-Хем'!H44+'Баян-Кол'!H44+'Кара-Хаак'!H44+Сукпак!H44+'Терлиг-Хая'!H43+'Усть-Элегест'!H44+Целинная!H44+Чербинская!H44+Шамбалыг!H44+Ээрбекская!H44/11</f>
        <v>0</v>
      </c>
      <c r="I44" s="27">
        <f t="shared" si="3"/>
        <v>0.39999999999999858</v>
      </c>
      <c r="J44" s="18">
        <v>90</v>
      </c>
      <c r="K44" s="23">
        <v>94.6</v>
      </c>
      <c r="L44" s="15">
        <f>'СОШ №1 пгт Каа-Хем'!L44+'СОШ №2 пгт Каа-Хем'!L44+'Баян-Кол'!L44+'Кара-Хаак'!L44+Сукпак!L44+'Терлиг-Хая'!L43+'Усть-Элегест'!L44+Целинная!L44+Чербинская!L44+Шамбалыг!L44+Ээрбекская!L44/11</f>
        <v>0</v>
      </c>
      <c r="M44" s="9">
        <f t="shared" si="1"/>
        <v>-94.6</v>
      </c>
      <c r="N44" s="18">
        <v>3.8</v>
      </c>
      <c r="O44" s="28">
        <v>3.6</v>
      </c>
      <c r="P44" s="18">
        <f>'СОШ №1 пгт Каа-Хем'!P44+'СОШ №2 пгт Каа-Хем'!P44+'Баян-Кол'!P44+'Кара-Хаак'!P44+Сукпак!P44+'Терлиг-Хая'!P44+'Усть-Элегест'!P44+Целинная!P44+Чербинская!P44+Шамбалыг!P44+Ээрбекская!P44/11</f>
        <v>0</v>
      </c>
      <c r="Q44" s="8">
        <f t="shared" ref="Q44:Q47" si="4">O44-N44</f>
        <v>-0.19999999999999973</v>
      </c>
      <c r="R44" s="41" t="s">
        <v>124</v>
      </c>
      <c r="S44" s="42" t="s">
        <v>123</v>
      </c>
      <c r="T44" s="4"/>
    </row>
    <row r="45" spans="1:20" ht="17.25" customHeight="1" x14ac:dyDescent="0.25">
      <c r="A45" s="72"/>
      <c r="B45" s="13" t="s">
        <v>24</v>
      </c>
      <c r="C45" s="12">
        <f>'СОШ №1 пгт Каа-Хем'!C45+'СОШ №2 пгт Каа-Хем'!C45+'Баян-Кол'!C45+'Кара-Хаак'!C45+Сукпак!C45+'Терлиг-Хая'!C45+'Усть-Элегест'!C45+Целинная!C45+Чербинская!C45+Шамбалыг!C45+Ээрбекская!C45</f>
        <v>0</v>
      </c>
      <c r="D45" s="21">
        <f>'СОШ №1 пгт Каа-Хем'!D45+'СОШ №2 пгт Каа-Хем'!D45+'Баян-Кол'!D45+'Кара-Хаак'!D45+Сукпак!D45+'Терлиг-Хая'!D44+'Усть-Элегест'!D45+Целинная!D45+Чербинская!D45+Шамбалыг!D45+Ээрбекская!D45</f>
        <v>1</v>
      </c>
      <c r="E45" s="12">
        <f>'СОШ №1 пгт Каа-Хем'!E45+'СОШ №2 пгт Каа-Хем'!E45+'Баян-Кол'!E45+'Кара-Хаак'!E45+Сукпак!E45+'Терлиг-Хая'!E44+'Усть-Элегест'!E45+Целинная!E45+Чербинская!E45+Шамбалыг!E45+Ээрбекская!E45</f>
        <v>0</v>
      </c>
      <c r="F45" s="18">
        <f>'СОШ №1 пгт Каа-Хем'!F45+'СОШ №2 пгт Каа-Хем'!F45+'Баян-Кол'!F45+'Кара-Хаак'!F45+Сукпак!F45+'Терлиг-Хая'!F44+'Усть-Элегест'!F45+Целинная!F45+Чербинская!F45+Шамбалыг!F45+Ээрбекская!F45/11</f>
        <v>0</v>
      </c>
      <c r="G45" s="23">
        <f>'СОШ №1 пгт Каа-Хем'!G45+'СОШ №2 пгт Каа-Хем'!G45+'Баян-Кол'!G45+'Кара-Хаак'!G45+Сукпак!G45+'Терлиг-Хая'!G44+'Усть-Элегест'!G45+Целинная!G45+Чербинская!G45+Шамбалыг!G45+Ээрбекская!G45/11</f>
        <v>0</v>
      </c>
      <c r="H45" s="15">
        <f>'СОШ №1 пгт Каа-Хем'!H45+'СОШ №2 пгт Каа-Хем'!H45+'Баян-Кол'!H45+'Кара-Хаак'!H45+Сукпак!H45+'Терлиг-Хая'!H44+'Усть-Элегест'!H45+Целинная!H45+Чербинская!H45+Шамбалыг!H45+Ээрбекская!H45/11</f>
        <v>0</v>
      </c>
      <c r="I45" s="27">
        <f t="shared" si="3"/>
        <v>0</v>
      </c>
      <c r="J45" s="18">
        <f>'СОШ №1 пгт Каа-Хем'!J45+'СОШ №2 пгт Каа-Хем'!J45+'Баян-Кол'!J45+'Кара-Хаак'!J45+Сукпак!J45+'Терлиг-Хая'!J44+'Усть-Элегест'!J45+Целинная!J45+Чербинская!J45+Шамбалыг!J45+Ээрбекская!J45/11</f>
        <v>0</v>
      </c>
      <c r="K45" s="23">
        <f>'СОШ №1 пгт Каа-Хем'!K45+'СОШ №2 пгт Каа-Хем'!K45+'Баян-Кол'!K45+'Кара-Хаак'!K45+Сукпак!K45+'Терлиг-Хая'!K44+'Усть-Элегест'!K45+Целинная!K45+Чербинская!K45+Шамбалыг!K45+Ээрбекская!K45/11</f>
        <v>100</v>
      </c>
      <c r="L45" s="15">
        <f>'СОШ №1 пгт Каа-Хем'!L45+'СОШ №2 пгт Каа-Хем'!L45+'Баян-Кол'!L45+'Кара-Хаак'!L45+Сукпак!L45+'Терлиг-Хая'!L44+'Усть-Элегест'!L45+Целинная!L45+Чербинская!L45+Шамбалыг!L45+Ээрбекская!L45/11</f>
        <v>0</v>
      </c>
      <c r="M45" s="9">
        <f t="shared" si="1"/>
        <v>-100</v>
      </c>
      <c r="N45" s="18">
        <f>'СОШ №1 пгт Каа-Хем'!N45+'СОШ №2 пгт Каа-Хем'!N45+'Баян-Кол'!N45+'Кара-Хаак'!N45+Сукпак!N45+'Терлиг-Хая'!N44+'Усть-Элегест'!N45+Целинная!N45+Чербинская!N45+Шамбалыг!N45+Ээрбекская!N45/11</f>
        <v>0</v>
      </c>
      <c r="O45" s="28">
        <f>'СОШ №1 пгт Каа-Хем'!O45+'СОШ №2 пгт Каа-Хем'!O45+'Баян-Кол'!O45+'Кара-Хаак'!O45+Сукпак!O45+'Терлиг-Хая'!O44+'Усть-Элегест'!O45+Целинная!O45+Чербинская!O45+Шамбалыг!O45+Ээрбекская!O45/11</f>
        <v>3</v>
      </c>
      <c r="P45" s="18">
        <f>'СОШ №1 пгт Каа-Хем'!P45+'СОШ №2 пгт Каа-Хем'!P45+'Баян-Кол'!P45+'Кара-Хаак'!P45+Сукпак!P45+'Терлиг-Хая'!P45+'Усть-Элегест'!P45+Целинная!P45+Чербинская!P45+Шамбалыг!P45+Ээрбекская!P45/11</f>
        <v>0</v>
      </c>
      <c r="Q45" s="8">
        <f t="shared" si="4"/>
        <v>3</v>
      </c>
      <c r="R45" s="43"/>
      <c r="S45" s="44"/>
      <c r="T45" s="4"/>
    </row>
    <row r="46" spans="1:20" ht="17.25" customHeight="1" x14ac:dyDescent="0.25">
      <c r="A46" s="72"/>
      <c r="B46" s="13" t="s">
        <v>25</v>
      </c>
      <c r="C46" s="12">
        <f>'СОШ №1 пгт Каа-Хем'!C46+'СОШ №2 пгт Каа-Хем'!C46+'Баян-Кол'!C46+'Кара-Хаак'!C46+Сукпак!C46+'Терлиг-Хая'!C46+'Усть-Элегест'!C46+Целинная!C46+Чербинская!C46+Шамбалыг!C46+Ээрбекская!C46</f>
        <v>0</v>
      </c>
      <c r="D46" s="21">
        <f>'СОШ №1 пгт Каа-Хем'!D46+'СОШ №2 пгт Каа-Хем'!D46+'Баян-Кол'!D46+'Кара-Хаак'!D46+Сукпак!D46+'Терлиг-Хая'!D46+'Усть-Элегест'!D46+Целинная!D46+Чербинская!D46+Шамбалыг!D46+Ээрбекская!D46</f>
        <v>0</v>
      </c>
      <c r="E46" s="12">
        <f>'СОШ №1 пгт Каа-Хем'!E46+'СОШ №2 пгт Каа-Хем'!E46+'Баян-Кол'!E46+'Кара-Хаак'!E46+Сукпак!E46+'Терлиг-Хая'!E46+'Усть-Элегест'!E46+Целинная!E46+Чербинская!E46+Шамбалыг!E46+Ээрбекская!E46</f>
        <v>0</v>
      </c>
      <c r="F46" s="18">
        <f>'СОШ №1 пгт Каа-Хем'!F46+'СОШ №2 пгт Каа-Хем'!F46+'Баян-Кол'!F46+'Кара-Хаак'!F46+Сукпак!F46+'Терлиг-Хая'!F46+'Усть-Элегест'!F46+Целинная!F46+Чербинская!F46+Шамбалыг!F46+Ээрбекская!F46/11</f>
        <v>0</v>
      </c>
      <c r="G46" s="23">
        <f>'СОШ №1 пгт Каа-Хем'!G46+'СОШ №2 пгт Каа-Хем'!G46+'Баян-Кол'!G46+'Кара-Хаак'!G46+Сукпак!G46+'Терлиг-Хая'!G46+'Усть-Элегест'!G46+Целинная!G46+Чербинская!G46+Шамбалыг!G46+Ээрбекская!G46/11</f>
        <v>0</v>
      </c>
      <c r="H46" s="15">
        <f>'СОШ №1 пгт Каа-Хем'!H46+'СОШ №2 пгт Каа-Хем'!H46+'Баян-Кол'!H46+'Кара-Хаак'!H46+Сукпак!H46+'Терлиг-Хая'!H46+'Усть-Элегест'!H46+Целинная!H46+Чербинская!H46+Шамбалыг!H46+Ээрбекская!H46/11</f>
        <v>0</v>
      </c>
      <c r="I46" s="27">
        <f t="shared" si="3"/>
        <v>0</v>
      </c>
      <c r="J46" s="18">
        <f>'СОШ №1 пгт Каа-Хем'!J46+'СОШ №2 пгт Каа-Хем'!J46+'Баян-Кол'!J46+'Кара-Хаак'!J46+Сукпак!J46+'Терлиг-Хая'!J46+'Усть-Элегест'!J46+Целинная!J46+Чербинская!J46+Шамбалыг!J46+Ээрбекская!J46/11</f>
        <v>0</v>
      </c>
      <c r="K46" s="23">
        <f>'СОШ №1 пгт Каа-Хем'!K46+'СОШ №2 пгт Каа-Хем'!K46+'Баян-Кол'!K46+'Кара-Хаак'!K46+Сукпак!K46+'Терлиг-Хая'!K46+'Усть-Элегест'!K46+Целинная!K46+Чербинская!K46+Шамбалыг!K46+Ээрбекская!K46/11</f>
        <v>0</v>
      </c>
      <c r="L46" s="15">
        <f>'СОШ №1 пгт Каа-Хем'!L46+'СОШ №2 пгт Каа-Хем'!L46+'Баян-Кол'!L46+'Кара-Хаак'!L46+Сукпак!L46+'Терлиг-Хая'!L46+'Усть-Элегест'!L46+Целинная!L46+Чербинская!L46+Шамбалыг!L46+Ээрбекская!L46/11</f>
        <v>0</v>
      </c>
      <c r="M46" s="9">
        <f t="shared" si="1"/>
        <v>0</v>
      </c>
      <c r="N46" s="18">
        <f>'СОШ №1 пгт Каа-Хем'!N46+'СОШ №2 пгт Каа-Хем'!N46+'Баян-Кол'!N46+'Кара-Хаак'!N46+Сукпак!N46+'Терлиг-Хая'!N46+'Усть-Элегест'!N46+Целинная!N46+Чербинская!N46+Шамбалыг!N46+Ээрбекская!N46/11</f>
        <v>0</v>
      </c>
      <c r="O46" s="28">
        <f>'СОШ №1 пгт Каа-Хем'!O46+'СОШ №2 пгт Каа-Хем'!O46+'Баян-Кол'!O46+'Кара-Хаак'!O46+Сукпак!O46+'Терлиг-Хая'!O46+'Усть-Элегест'!O46+Целинная!O46+Чербинская!O46+Шамбалыг!O46+Ээрбекская!O46/11</f>
        <v>0</v>
      </c>
      <c r="P46" s="18">
        <f>'СОШ №1 пгт Каа-Хем'!P46+'СОШ №2 пгт Каа-Хем'!P46+'Баян-Кол'!P46+'Кара-Хаак'!P46+Сукпак!P46+'Терлиг-Хая'!P46+'Усть-Элегест'!P46+Целинная!P46+Чербинская!P46+Шамбалыг!P46+Ээрбекская!P46/11</f>
        <v>0</v>
      </c>
      <c r="Q46" s="8">
        <f t="shared" si="4"/>
        <v>0</v>
      </c>
      <c r="R46" s="43"/>
      <c r="S46" s="44"/>
      <c r="T46" s="4"/>
    </row>
    <row r="47" spans="1:20" ht="17.25" customHeight="1" x14ac:dyDescent="0.25">
      <c r="A47" s="72"/>
      <c r="B47" s="13" t="s">
        <v>26</v>
      </c>
      <c r="C47" s="12">
        <f>'СОШ №1 пгт Каа-Хем'!C47+'СОШ №2 пгт Каа-Хем'!C47+'Баян-Кол'!C47+'Кара-Хаак'!C47+Сукпак!C47+'Терлиг-Хая'!C47+'Усть-Элегест'!C47+Целинная!C47+Чербинская!C47+Шамбалыг!C47+Ээрбекская!C47</f>
        <v>0</v>
      </c>
      <c r="D47" s="21">
        <f>'СОШ №1 пгт Каа-Хем'!D47+'СОШ №2 пгт Каа-Хем'!D47+'Баян-Кол'!D47+'Кара-Хаак'!D47+Сукпак!D47+'Терлиг-Хая'!D47+'Усть-Элегест'!D47+Целинная!D47+Чербинская!D47+Шамбалыг!D47+Ээрбекская!D47</f>
        <v>0</v>
      </c>
      <c r="E47" s="12">
        <f>'СОШ №1 пгт Каа-Хем'!E47+'СОШ №2 пгт Каа-Хем'!E47+'Баян-Кол'!E47+'Кара-Хаак'!E47+Сукпак!E47+'Терлиг-Хая'!E47+'Усть-Элегест'!E47+Целинная!E47+Чербинская!E47+Шамбалыг!E47+Ээрбекская!E47</f>
        <v>0</v>
      </c>
      <c r="F47" s="18">
        <f>'СОШ №1 пгт Каа-Хем'!F47+'СОШ №2 пгт Каа-Хем'!F47+'Баян-Кол'!F47+'Кара-Хаак'!F47+Сукпак!F47+'Терлиг-Хая'!F47+'Усть-Элегест'!F47+Целинная!F47+Чербинская!F47+Шамбалыг!F47+Ээрбекская!F47/11</f>
        <v>0</v>
      </c>
      <c r="G47" s="23">
        <f>'СОШ №1 пгт Каа-Хем'!G47+'СОШ №2 пгт Каа-Хем'!G47+'Баян-Кол'!G47+'Кара-Хаак'!G47+Сукпак!G47+'Терлиг-Хая'!G47+'Усть-Элегест'!G47+Целинная!G47+Чербинская!G47+Шамбалыг!G47+Ээрбекская!G47/11</f>
        <v>0</v>
      </c>
      <c r="H47" s="15">
        <f>'СОШ №1 пгт Каа-Хем'!H47+'СОШ №2 пгт Каа-Хем'!H47+'Баян-Кол'!H47+'Кара-Хаак'!H47+Сукпак!H47+'Терлиг-Хая'!H47+'Усть-Элегест'!H47+Целинная!H47+Чербинская!H47+Шамбалыг!H47+Ээрбекская!H47/11</f>
        <v>0</v>
      </c>
      <c r="I47" s="27">
        <f t="shared" si="3"/>
        <v>0</v>
      </c>
      <c r="J47" s="18">
        <f>'СОШ №1 пгт Каа-Хем'!J47+'СОШ №2 пгт Каа-Хем'!J47+'Баян-Кол'!J47+'Кара-Хаак'!J47+Сукпак!J47+'Терлиг-Хая'!J47+'Усть-Элегест'!J47+Целинная!J47+Чербинская!J47+Шамбалыг!J47+Ээрбекская!J47/11</f>
        <v>0</v>
      </c>
      <c r="K47" s="23">
        <f>'СОШ №1 пгт Каа-Хем'!K47+'СОШ №2 пгт Каа-Хем'!K47+'Баян-Кол'!K47+'Кара-Хаак'!K47+Сукпак!K47+'Терлиг-Хая'!K47+'Усть-Элегест'!K47+Целинная!K47+Чербинская!K47+Шамбалыг!K47+Ээрбекская!K47/11</f>
        <v>0</v>
      </c>
      <c r="L47" s="15">
        <f>'СОШ №1 пгт Каа-Хем'!L47+'СОШ №2 пгт Каа-Хем'!L47+'Баян-Кол'!L47+'Кара-Хаак'!L47+Сукпак!L47+'Терлиг-Хая'!L47+'Усть-Элегест'!L47+Целинная!L47+Чербинская!L47+Шамбалыг!L47+Ээрбекская!L47/11</f>
        <v>0</v>
      </c>
      <c r="M47" s="9">
        <f t="shared" si="1"/>
        <v>0</v>
      </c>
      <c r="N47" s="18">
        <f>'СОШ №1 пгт Каа-Хем'!N47+'СОШ №2 пгт Каа-Хем'!N47+'Баян-Кол'!N47+'Кара-Хаак'!N47+Сукпак!N47+'Терлиг-Хая'!N47+'Усть-Элегест'!N47+Целинная!N47+Чербинская!N47+Шамбалыг!N47+Ээрбекская!N47/11</f>
        <v>0</v>
      </c>
      <c r="O47" s="28">
        <f>'СОШ №1 пгт Каа-Хем'!O47+'СОШ №2 пгт Каа-Хем'!O47+'Баян-Кол'!O47+'Кара-Хаак'!O47+Сукпак!O47+'Терлиг-Хая'!O47+'Усть-Элегест'!O47+Целинная!O47+Чербинская!O47+Шамбалыг!O47+Ээрбекская!O47/11</f>
        <v>0</v>
      </c>
      <c r="P47" s="18">
        <f>'СОШ №1 пгт Каа-Хем'!P47+'СОШ №2 пгт Каа-Хем'!P47+'Баян-Кол'!P47+'Кара-Хаак'!P47+Сукпак!P47+'Терлиг-Хая'!P47+'Усть-Элегест'!P47+Целинная!P47+Чербинская!P47+Шамбалыг!P47+Ээрбекская!P47/11</f>
        <v>0</v>
      </c>
      <c r="Q47" s="8">
        <f t="shared" si="4"/>
        <v>0</v>
      </c>
      <c r="R47" s="43"/>
      <c r="S47" s="4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37:A47"/>
    <mergeCell ref="C3:E3"/>
    <mergeCell ref="F3:I3"/>
    <mergeCell ref="J3:M3"/>
    <mergeCell ref="A49:Q49"/>
    <mergeCell ref="A28:A35"/>
    <mergeCell ref="A12:A17"/>
    <mergeCell ref="R3:T3"/>
    <mergeCell ref="A1:Q2"/>
    <mergeCell ref="A18:A27"/>
    <mergeCell ref="N3:Q3"/>
    <mergeCell ref="A3:A4"/>
    <mergeCell ref="B3:B4"/>
    <mergeCell ref="A5:A7"/>
    <mergeCell ref="A8:A11"/>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23" activePane="bottomRight" state="frozen"/>
      <selection pane="topRight" activeCell="B1" sqref="B1"/>
      <selection pane="bottomLeft" activeCell="A5" sqref="A5"/>
      <selection pane="bottomRight" activeCell="V35" sqref="V35"/>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126</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9.75" customHeight="1" x14ac:dyDescent="0.25">
      <c r="A5" s="68" t="s">
        <v>28</v>
      </c>
      <c r="B5" s="11" t="s">
        <v>6</v>
      </c>
      <c r="C5" s="12">
        <v>162</v>
      </c>
      <c r="D5" s="47">
        <v>171</v>
      </c>
      <c r="E5" s="12">
        <v>133</v>
      </c>
      <c r="F5" s="12">
        <v>67.900000000000006</v>
      </c>
      <c r="G5" s="47">
        <v>61</v>
      </c>
      <c r="H5" s="12">
        <v>27</v>
      </c>
      <c r="I5" s="8">
        <f>H5-G5</f>
        <v>-34</v>
      </c>
      <c r="J5" s="12">
        <v>95.7</v>
      </c>
      <c r="K5" s="47">
        <v>96.5</v>
      </c>
      <c r="L5" s="12">
        <v>73</v>
      </c>
      <c r="M5" s="8">
        <f>L5-K5</f>
        <v>-23.5</v>
      </c>
      <c r="N5" s="12">
        <v>3.9</v>
      </c>
      <c r="O5" s="47">
        <v>3.8</v>
      </c>
      <c r="P5" s="12">
        <v>2.9</v>
      </c>
      <c r="Q5" s="8">
        <f>P5-O5</f>
        <v>-0.89999999999999991</v>
      </c>
      <c r="R5" s="7" t="s">
        <v>34</v>
      </c>
      <c r="S5" s="7" t="s">
        <v>34</v>
      </c>
      <c r="T5" s="7" t="s">
        <v>34</v>
      </c>
    </row>
    <row r="6" spans="1:20" ht="15.75" customHeight="1" x14ac:dyDescent="0.25">
      <c r="A6" s="69"/>
      <c r="B6" s="11" t="s">
        <v>7</v>
      </c>
      <c r="C6" s="12">
        <v>162</v>
      </c>
      <c r="D6" s="47">
        <v>173</v>
      </c>
      <c r="E6" s="12">
        <v>130</v>
      </c>
      <c r="F6" s="12">
        <v>80.900000000000006</v>
      </c>
      <c r="G6" s="47">
        <v>71</v>
      </c>
      <c r="H6" s="12">
        <v>24</v>
      </c>
      <c r="I6" s="8">
        <f t="shared" ref="I6:I25" si="0">H6-G6</f>
        <v>-47</v>
      </c>
      <c r="J6" s="12">
        <v>99</v>
      </c>
      <c r="K6" s="47">
        <v>99</v>
      </c>
      <c r="L6" s="12">
        <v>72</v>
      </c>
      <c r="M6" s="8">
        <f t="shared" ref="M6:M25" si="1">L6-K6</f>
        <v>-27</v>
      </c>
      <c r="N6" s="12">
        <v>4.4000000000000004</v>
      </c>
      <c r="O6" s="47">
        <v>3.9</v>
      </c>
      <c r="P6" s="12">
        <v>3</v>
      </c>
      <c r="Q6" s="8">
        <f t="shared" ref="Q6:Q25" si="2">P6-O6</f>
        <v>-0.89999999999999991</v>
      </c>
      <c r="R6" s="4"/>
      <c r="S6" s="4"/>
      <c r="T6" s="4"/>
    </row>
    <row r="7" spans="1:20" ht="18" customHeight="1" x14ac:dyDescent="0.25">
      <c r="A7" s="69"/>
      <c r="B7" s="11" t="s">
        <v>78</v>
      </c>
      <c r="C7" s="12">
        <v>166</v>
      </c>
      <c r="D7" s="47">
        <v>174</v>
      </c>
      <c r="E7" s="12">
        <v>150</v>
      </c>
      <c r="F7" s="12">
        <v>74</v>
      </c>
      <c r="G7" s="47">
        <v>70</v>
      </c>
      <c r="H7" s="12">
        <v>42</v>
      </c>
      <c r="I7" s="8">
        <f t="shared" si="0"/>
        <v>-28</v>
      </c>
      <c r="J7" s="12">
        <v>100</v>
      </c>
      <c r="K7" s="47">
        <v>99</v>
      </c>
      <c r="L7" s="12">
        <v>83</v>
      </c>
      <c r="M7" s="8">
        <f t="shared" si="1"/>
        <v>-16</v>
      </c>
      <c r="N7" s="12">
        <v>4</v>
      </c>
      <c r="O7" s="47">
        <v>3.9</v>
      </c>
      <c r="P7" s="12">
        <v>3.1</v>
      </c>
      <c r="Q7" s="8">
        <f t="shared" si="2"/>
        <v>-0.79999999999999982</v>
      </c>
      <c r="R7" s="4"/>
      <c r="S7" s="4"/>
      <c r="T7" s="4"/>
    </row>
    <row r="8" spans="1:20" ht="15.75" customHeight="1" x14ac:dyDescent="0.25">
      <c r="A8" s="68" t="s">
        <v>29</v>
      </c>
      <c r="B8" s="11" t="s">
        <v>6</v>
      </c>
      <c r="C8" s="12">
        <v>107</v>
      </c>
      <c r="D8" s="47">
        <v>153</v>
      </c>
      <c r="E8" s="12">
        <v>134</v>
      </c>
      <c r="F8" s="12">
        <v>24</v>
      </c>
      <c r="G8" s="47">
        <v>41</v>
      </c>
      <c r="H8" s="12">
        <v>25</v>
      </c>
      <c r="I8" s="8">
        <f t="shared" si="0"/>
        <v>-16</v>
      </c>
      <c r="J8" s="12">
        <v>78.5</v>
      </c>
      <c r="K8" s="47">
        <v>78.5</v>
      </c>
      <c r="L8" s="12">
        <v>84</v>
      </c>
      <c r="M8" s="8">
        <f t="shared" si="1"/>
        <v>5.5</v>
      </c>
      <c r="N8" s="12">
        <v>3</v>
      </c>
      <c r="O8" s="47">
        <v>3.3</v>
      </c>
      <c r="P8" s="12">
        <v>3.1</v>
      </c>
      <c r="Q8" s="8">
        <f t="shared" si="2"/>
        <v>-0.19999999999999973</v>
      </c>
      <c r="R8" s="4"/>
      <c r="S8" s="4"/>
      <c r="T8" s="4"/>
    </row>
    <row r="9" spans="1:20" ht="15.75" customHeight="1" x14ac:dyDescent="0.25">
      <c r="A9" s="69"/>
      <c r="B9" s="11" t="s">
        <v>7</v>
      </c>
      <c r="C9" s="12">
        <v>107</v>
      </c>
      <c r="D9" s="47">
        <v>156</v>
      </c>
      <c r="E9" s="12">
        <v>158</v>
      </c>
      <c r="F9" s="12">
        <v>34.5</v>
      </c>
      <c r="G9" s="47">
        <v>37.799999999999997</v>
      </c>
      <c r="H9" s="12">
        <v>23</v>
      </c>
      <c r="I9" s="8">
        <f t="shared" si="0"/>
        <v>-14.799999999999997</v>
      </c>
      <c r="J9" s="12">
        <v>86</v>
      </c>
      <c r="K9" s="47">
        <v>74</v>
      </c>
      <c r="L9" s="12">
        <v>68</v>
      </c>
      <c r="M9" s="8">
        <f t="shared" si="1"/>
        <v>-6</v>
      </c>
      <c r="N9" s="12">
        <v>3.2</v>
      </c>
      <c r="O9" s="47">
        <v>3</v>
      </c>
      <c r="P9" s="12">
        <v>3</v>
      </c>
      <c r="Q9" s="8">
        <f t="shared" si="2"/>
        <v>0</v>
      </c>
      <c r="R9" s="4"/>
      <c r="S9" s="4"/>
      <c r="T9" s="4"/>
    </row>
    <row r="10" spans="1:20" ht="15.75" customHeight="1" x14ac:dyDescent="0.25">
      <c r="A10" s="69"/>
      <c r="B10" s="11" t="s">
        <v>9</v>
      </c>
      <c r="C10" s="12">
        <v>111</v>
      </c>
      <c r="D10" s="47">
        <v>159</v>
      </c>
      <c r="E10" s="12">
        <v>163</v>
      </c>
      <c r="F10" s="12">
        <v>66.599999999999994</v>
      </c>
      <c r="G10" s="47">
        <v>47</v>
      </c>
      <c r="H10" s="12">
        <v>23</v>
      </c>
      <c r="I10" s="8">
        <f t="shared" si="0"/>
        <v>-24</v>
      </c>
      <c r="J10" s="12">
        <v>100</v>
      </c>
      <c r="K10" s="47">
        <v>95</v>
      </c>
      <c r="L10" s="12">
        <v>94</v>
      </c>
      <c r="M10" s="8">
        <f t="shared" si="1"/>
        <v>-1</v>
      </c>
      <c r="N10" s="12">
        <v>3.9</v>
      </c>
      <c r="O10" s="47">
        <v>3.5</v>
      </c>
      <c r="P10" s="12">
        <v>3.2</v>
      </c>
      <c r="Q10" s="8">
        <f t="shared" si="2"/>
        <v>-0.29999999999999982</v>
      </c>
      <c r="R10" s="4"/>
      <c r="S10" s="4"/>
      <c r="T10" s="4"/>
    </row>
    <row r="11" spans="1:20" ht="15.75" customHeight="1" x14ac:dyDescent="0.25">
      <c r="A11" s="69"/>
      <c r="B11" s="11" t="s">
        <v>10</v>
      </c>
      <c r="C11" s="12">
        <v>108</v>
      </c>
      <c r="D11" s="47">
        <v>152</v>
      </c>
      <c r="E11" s="12">
        <v>160</v>
      </c>
      <c r="F11" s="12">
        <v>41.7</v>
      </c>
      <c r="G11" s="47">
        <v>46</v>
      </c>
      <c r="H11" s="12">
        <v>28</v>
      </c>
      <c r="I11" s="8">
        <f t="shared" si="0"/>
        <v>-18</v>
      </c>
      <c r="J11" s="12">
        <v>93</v>
      </c>
      <c r="K11" s="47">
        <v>95</v>
      </c>
      <c r="L11" s="12">
        <v>76</v>
      </c>
      <c r="M11" s="8">
        <f t="shared" si="1"/>
        <v>-19</v>
      </c>
      <c r="N11" s="12">
        <v>3.4</v>
      </c>
      <c r="O11" s="47">
        <v>3.5</v>
      </c>
      <c r="P11" s="12">
        <v>3.3</v>
      </c>
      <c r="Q11" s="8">
        <f t="shared" si="2"/>
        <v>-0.20000000000000018</v>
      </c>
      <c r="R11" s="4"/>
      <c r="S11" s="4"/>
      <c r="T11" s="4"/>
    </row>
    <row r="12" spans="1:20" ht="15.75" customHeight="1" x14ac:dyDescent="0.25">
      <c r="A12" s="68" t="s">
        <v>30</v>
      </c>
      <c r="B12" s="11" t="s">
        <v>6</v>
      </c>
      <c r="C12" s="12">
        <v>126</v>
      </c>
      <c r="D12" s="47">
        <v>112</v>
      </c>
      <c r="E12" s="12">
        <v>157</v>
      </c>
      <c r="F12" s="12">
        <v>37</v>
      </c>
      <c r="G12" s="47">
        <v>42.8</v>
      </c>
      <c r="H12" s="12">
        <v>21</v>
      </c>
      <c r="I12" s="8">
        <f t="shared" si="0"/>
        <v>-21.799999999999997</v>
      </c>
      <c r="J12" s="12">
        <v>80</v>
      </c>
      <c r="K12" s="47">
        <v>85.7</v>
      </c>
      <c r="L12" s="12">
        <v>75</v>
      </c>
      <c r="M12" s="8">
        <f t="shared" si="1"/>
        <v>-10.700000000000003</v>
      </c>
      <c r="N12" s="12">
        <v>3.2</v>
      </c>
      <c r="O12" s="47">
        <v>3.4</v>
      </c>
      <c r="P12" s="12">
        <v>3</v>
      </c>
      <c r="Q12" s="8">
        <f t="shared" si="2"/>
        <v>-0.39999999999999991</v>
      </c>
      <c r="R12" s="4"/>
      <c r="S12" s="4"/>
      <c r="T12" s="4"/>
    </row>
    <row r="13" spans="1:20" ht="15.75" customHeight="1" x14ac:dyDescent="0.25">
      <c r="A13" s="69"/>
      <c r="B13" s="11" t="s">
        <v>7</v>
      </c>
      <c r="C13" s="12">
        <v>124</v>
      </c>
      <c r="D13" s="47">
        <v>114</v>
      </c>
      <c r="E13" s="12">
        <v>162</v>
      </c>
      <c r="F13" s="12">
        <v>38.700000000000003</v>
      </c>
      <c r="G13" s="47">
        <v>34</v>
      </c>
      <c r="H13" s="12">
        <v>16</v>
      </c>
      <c r="I13" s="8">
        <f t="shared" si="0"/>
        <v>-18</v>
      </c>
      <c r="J13" s="12">
        <v>87</v>
      </c>
      <c r="K13" s="47">
        <v>79.900000000000006</v>
      </c>
      <c r="L13" s="12">
        <v>75</v>
      </c>
      <c r="M13" s="8">
        <f t="shared" si="1"/>
        <v>-4.9000000000000057</v>
      </c>
      <c r="N13" s="12">
        <v>3.3</v>
      </c>
      <c r="O13" s="47">
        <v>3.2</v>
      </c>
      <c r="P13" s="12">
        <v>2.9</v>
      </c>
      <c r="Q13" s="8">
        <f t="shared" si="2"/>
        <v>-0.30000000000000027</v>
      </c>
      <c r="R13" s="4"/>
      <c r="S13" s="4"/>
      <c r="T13" s="4"/>
    </row>
    <row r="14" spans="1:20" ht="15.75" customHeight="1" x14ac:dyDescent="0.25">
      <c r="A14" s="69"/>
      <c r="B14" s="11" t="s">
        <v>10</v>
      </c>
      <c r="C14" s="12">
        <v>124</v>
      </c>
      <c r="D14" s="47">
        <v>113</v>
      </c>
      <c r="E14" s="12">
        <v>68</v>
      </c>
      <c r="F14" s="12">
        <v>45</v>
      </c>
      <c r="G14" s="47">
        <v>54.8</v>
      </c>
      <c r="H14" s="12">
        <v>34</v>
      </c>
      <c r="I14" s="8">
        <f t="shared" si="0"/>
        <v>-20.799999999999997</v>
      </c>
      <c r="J14" s="12">
        <v>94</v>
      </c>
      <c r="K14" s="47">
        <v>95.5</v>
      </c>
      <c r="L14" s="12">
        <v>69</v>
      </c>
      <c r="M14" s="8">
        <f t="shared" si="1"/>
        <v>-26.5</v>
      </c>
      <c r="N14" s="12">
        <v>3.4</v>
      </c>
      <c r="O14" s="47">
        <v>3.5</v>
      </c>
      <c r="P14" s="12">
        <v>3.1</v>
      </c>
      <c r="Q14" s="8">
        <f t="shared" si="2"/>
        <v>-0.39999999999999991</v>
      </c>
      <c r="R14" s="4"/>
      <c r="S14" s="4"/>
      <c r="T14" s="4"/>
    </row>
    <row r="15" spans="1:20" ht="15.75" customHeight="1" x14ac:dyDescent="0.25">
      <c r="A15" s="69"/>
      <c r="B15" s="11" t="s">
        <v>11</v>
      </c>
      <c r="C15" s="12">
        <v>121</v>
      </c>
      <c r="D15" s="47">
        <v>112</v>
      </c>
      <c r="E15" s="12">
        <v>165</v>
      </c>
      <c r="F15" s="12">
        <v>7.4</v>
      </c>
      <c r="G15" s="47">
        <v>32</v>
      </c>
      <c r="H15" s="12">
        <v>12</v>
      </c>
      <c r="I15" s="8">
        <f t="shared" si="0"/>
        <v>-20</v>
      </c>
      <c r="J15" s="12">
        <v>93</v>
      </c>
      <c r="K15" s="47">
        <v>97</v>
      </c>
      <c r="L15" s="12">
        <v>98</v>
      </c>
      <c r="M15" s="8">
        <f t="shared" si="1"/>
        <v>1</v>
      </c>
      <c r="N15" s="12">
        <v>3</v>
      </c>
      <c r="O15" s="47">
        <v>3.3</v>
      </c>
      <c r="P15" s="12">
        <v>3.1</v>
      </c>
      <c r="Q15" s="8">
        <f t="shared" si="2"/>
        <v>-0.19999999999999973</v>
      </c>
      <c r="R15" s="4"/>
      <c r="S15" s="4"/>
      <c r="T15" s="4"/>
    </row>
    <row r="16" spans="1:20" ht="15.75" customHeight="1" x14ac:dyDescent="0.25">
      <c r="A16" s="69"/>
      <c r="B16" s="11" t="s">
        <v>12</v>
      </c>
      <c r="C16" s="12">
        <v>123</v>
      </c>
      <c r="D16" s="47">
        <v>114</v>
      </c>
      <c r="E16" s="12">
        <v>158</v>
      </c>
      <c r="F16" s="12">
        <v>60.9</v>
      </c>
      <c r="G16" s="47">
        <v>40</v>
      </c>
      <c r="H16" s="12">
        <v>23</v>
      </c>
      <c r="I16" s="8">
        <f t="shared" si="0"/>
        <v>-17</v>
      </c>
      <c r="J16" s="12">
        <v>97.5</v>
      </c>
      <c r="K16" s="47">
        <v>94.8</v>
      </c>
      <c r="L16" s="12">
        <v>93</v>
      </c>
      <c r="M16" s="8">
        <f t="shared" si="1"/>
        <v>-1.7999999999999972</v>
      </c>
      <c r="N16" s="12">
        <v>3.7</v>
      </c>
      <c r="O16" s="47">
        <v>3.4</v>
      </c>
      <c r="P16" s="12">
        <v>3.2</v>
      </c>
      <c r="Q16" s="8">
        <f t="shared" si="2"/>
        <v>-0.19999999999999973</v>
      </c>
      <c r="R16" s="4"/>
      <c r="S16" s="4"/>
      <c r="T16" s="4"/>
    </row>
    <row r="17" spans="1:20" ht="15.75" customHeight="1" x14ac:dyDescent="0.25">
      <c r="A17" s="75"/>
      <c r="B17" s="11" t="s">
        <v>9</v>
      </c>
      <c r="C17" s="12">
        <v>127</v>
      </c>
      <c r="D17" s="47">
        <v>110</v>
      </c>
      <c r="E17" s="12">
        <v>153</v>
      </c>
      <c r="F17" s="12">
        <v>57</v>
      </c>
      <c r="G17" s="47">
        <v>66</v>
      </c>
      <c r="H17" s="12">
        <v>29</v>
      </c>
      <c r="I17" s="8">
        <f t="shared" si="0"/>
        <v>-37</v>
      </c>
      <c r="J17" s="12">
        <v>99</v>
      </c>
      <c r="K17" s="47">
        <v>99</v>
      </c>
      <c r="L17" s="12">
        <v>90</v>
      </c>
      <c r="M17" s="8">
        <f t="shared" si="1"/>
        <v>-9</v>
      </c>
      <c r="N17" s="12">
        <v>3.6</v>
      </c>
      <c r="O17" s="47">
        <v>3.9</v>
      </c>
      <c r="P17" s="12">
        <v>3.2</v>
      </c>
      <c r="Q17" s="8">
        <f t="shared" si="2"/>
        <v>-0.69999999999999973</v>
      </c>
      <c r="R17" s="4"/>
      <c r="S17" s="4"/>
      <c r="T17" s="4"/>
    </row>
    <row r="18" spans="1:20" ht="15.75" customHeight="1" x14ac:dyDescent="0.25">
      <c r="A18" s="60" t="s">
        <v>31</v>
      </c>
      <c r="B18" s="11" t="s">
        <v>6</v>
      </c>
      <c r="C18" s="12"/>
      <c r="D18" s="47">
        <v>127</v>
      </c>
      <c r="E18" s="12">
        <v>122</v>
      </c>
      <c r="F18" s="12"/>
      <c r="G18" s="47">
        <v>25</v>
      </c>
      <c r="H18" s="12">
        <v>18</v>
      </c>
      <c r="I18" s="8">
        <f t="shared" si="0"/>
        <v>-7</v>
      </c>
      <c r="J18" s="12"/>
      <c r="K18" s="47">
        <v>66.8</v>
      </c>
      <c r="L18" s="12">
        <v>63</v>
      </c>
      <c r="M18" s="8">
        <f t="shared" si="1"/>
        <v>-3.7999999999999972</v>
      </c>
      <c r="N18" s="12"/>
      <c r="O18" s="47">
        <v>2.9</v>
      </c>
      <c r="P18" s="12">
        <v>2.8</v>
      </c>
      <c r="Q18" s="8">
        <f>P18-O18</f>
        <v>-0.10000000000000009</v>
      </c>
      <c r="R18" s="4"/>
      <c r="S18" s="4"/>
      <c r="T18" s="4"/>
    </row>
    <row r="19" spans="1:20" ht="15.75" customHeight="1" x14ac:dyDescent="0.25">
      <c r="A19" s="61"/>
      <c r="B19" s="11" t="s">
        <v>7</v>
      </c>
      <c r="C19" s="12"/>
      <c r="D19" s="47">
        <v>122</v>
      </c>
      <c r="E19" s="12">
        <v>122</v>
      </c>
      <c r="F19" s="12"/>
      <c r="G19" s="47">
        <v>47.6</v>
      </c>
      <c r="H19" s="12">
        <v>11</v>
      </c>
      <c r="I19" s="8">
        <f t="shared" si="0"/>
        <v>-36.6</v>
      </c>
      <c r="J19" s="12"/>
      <c r="K19" s="47">
        <v>87.8</v>
      </c>
      <c r="L19" s="12">
        <v>73</v>
      </c>
      <c r="M19" s="8">
        <f t="shared" si="1"/>
        <v>-14.799999999999997</v>
      </c>
      <c r="N19" s="12"/>
      <c r="O19" s="47">
        <v>3.7</v>
      </c>
      <c r="P19" s="12">
        <v>2.8</v>
      </c>
      <c r="Q19" s="8">
        <f t="shared" si="2"/>
        <v>-0.90000000000000036</v>
      </c>
      <c r="R19" s="4"/>
      <c r="S19" s="4"/>
      <c r="T19" s="4"/>
    </row>
    <row r="20" spans="1:20" ht="15.75" customHeight="1" x14ac:dyDescent="0.25">
      <c r="A20" s="61"/>
      <c r="B20" s="13" t="s">
        <v>13</v>
      </c>
      <c r="C20" s="12"/>
      <c r="D20" s="47">
        <v>118</v>
      </c>
      <c r="E20" s="12">
        <v>111</v>
      </c>
      <c r="F20" s="12"/>
      <c r="G20" s="47">
        <v>21</v>
      </c>
      <c r="H20" s="12">
        <v>12</v>
      </c>
      <c r="I20" s="8">
        <f t="shared" si="0"/>
        <v>-9</v>
      </c>
      <c r="J20" s="12"/>
      <c r="K20" s="47">
        <v>87</v>
      </c>
      <c r="L20" s="12">
        <v>85</v>
      </c>
      <c r="M20" s="8">
        <f t="shared" si="1"/>
        <v>-2</v>
      </c>
      <c r="N20" s="12"/>
      <c r="O20" s="47">
        <v>3.1</v>
      </c>
      <c r="P20" s="12">
        <v>3</v>
      </c>
      <c r="Q20" s="8">
        <f t="shared" si="2"/>
        <v>-0.10000000000000009</v>
      </c>
      <c r="R20" s="4"/>
      <c r="S20" s="4"/>
      <c r="T20" s="4"/>
    </row>
    <row r="21" spans="1:20" ht="15.75" customHeight="1" x14ac:dyDescent="0.25">
      <c r="A21" s="61"/>
      <c r="B21" s="13" t="s">
        <v>11</v>
      </c>
      <c r="C21" s="12"/>
      <c r="D21" s="47">
        <v>125</v>
      </c>
      <c r="E21" s="12">
        <v>165</v>
      </c>
      <c r="F21" s="12"/>
      <c r="G21" s="47">
        <v>36</v>
      </c>
      <c r="H21" s="12">
        <v>12</v>
      </c>
      <c r="I21" s="8">
        <f t="shared" si="0"/>
        <v>-24</v>
      </c>
      <c r="J21" s="12"/>
      <c r="K21" s="47">
        <v>95</v>
      </c>
      <c r="L21" s="12">
        <v>98</v>
      </c>
      <c r="M21" s="8">
        <f t="shared" si="1"/>
        <v>3</v>
      </c>
      <c r="N21" s="12"/>
      <c r="O21" s="47">
        <v>3.3</v>
      </c>
      <c r="P21" s="12">
        <v>2.9</v>
      </c>
      <c r="Q21" s="8">
        <f t="shared" si="2"/>
        <v>-0.39999999999999991</v>
      </c>
      <c r="R21" s="4"/>
      <c r="S21" s="4"/>
      <c r="T21" s="4"/>
    </row>
    <row r="22" spans="1:20" ht="15.75" customHeight="1" x14ac:dyDescent="0.25">
      <c r="A22" s="61"/>
      <c r="B22" s="13" t="s">
        <v>10</v>
      </c>
      <c r="C22" s="12"/>
      <c r="D22" s="47">
        <v>124</v>
      </c>
      <c r="E22" s="12">
        <v>23</v>
      </c>
      <c r="F22" s="12"/>
      <c r="G22" s="47">
        <v>41</v>
      </c>
      <c r="H22" s="12">
        <v>21</v>
      </c>
      <c r="I22" s="8">
        <f t="shared" si="0"/>
        <v>-20</v>
      </c>
      <c r="J22" s="12"/>
      <c r="K22" s="47">
        <v>92.7</v>
      </c>
      <c r="L22" s="12">
        <v>79</v>
      </c>
      <c r="M22" s="8">
        <f t="shared" si="1"/>
        <v>-13.700000000000003</v>
      </c>
      <c r="N22" s="12"/>
      <c r="O22" s="47">
        <v>3.2</v>
      </c>
      <c r="P22" s="12">
        <v>3</v>
      </c>
      <c r="Q22" s="8">
        <f t="shared" si="2"/>
        <v>-0.20000000000000018</v>
      </c>
      <c r="R22" s="4"/>
      <c r="S22" s="4"/>
      <c r="T22" s="4"/>
    </row>
    <row r="23" spans="1:20" ht="15.75" customHeight="1" x14ac:dyDescent="0.25">
      <c r="A23" s="61"/>
      <c r="B23" s="13" t="s">
        <v>9</v>
      </c>
      <c r="C23" s="12"/>
      <c r="D23" s="47">
        <v>121</v>
      </c>
      <c r="E23" s="12">
        <v>102</v>
      </c>
      <c r="F23" s="12"/>
      <c r="G23" s="47">
        <v>56</v>
      </c>
      <c r="H23" s="12">
        <v>44</v>
      </c>
      <c r="I23" s="8">
        <f t="shared" si="0"/>
        <v>-12</v>
      </c>
      <c r="J23" s="12"/>
      <c r="K23" s="47">
        <v>99</v>
      </c>
      <c r="L23" s="12">
        <v>93</v>
      </c>
      <c r="M23" s="8">
        <f t="shared" si="1"/>
        <v>-6</v>
      </c>
      <c r="N23" s="12"/>
      <c r="O23" s="47">
        <v>3.6</v>
      </c>
      <c r="P23" s="12">
        <v>3.4</v>
      </c>
      <c r="Q23" s="8">
        <f t="shared" si="2"/>
        <v>-0.20000000000000018</v>
      </c>
      <c r="R23" s="4"/>
      <c r="S23" s="4"/>
      <c r="T23" s="4"/>
    </row>
    <row r="24" spans="1:20" ht="15.75" customHeight="1" x14ac:dyDescent="0.25">
      <c r="A24" s="61"/>
      <c r="B24" s="11" t="s">
        <v>12</v>
      </c>
      <c r="C24" s="12"/>
      <c r="D24" s="47">
        <v>124</v>
      </c>
      <c r="E24" s="12">
        <v>110</v>
      </c>
      <c r="F24" s="12"/>
      <c r="G24" s="47">
        <v>34.799999999999997</v>
      </c>
      <c r="H24" s="12">
        <v>34</v>
      </c>
      <c r="I24" s="8">
        <f t="shared" si="0"/>
        <v>-0.79999999999999716</v>
      </c>
      <c r="J24" s="12"/>
      <c r="K24" s="47">
        <v>74</v>
      </c>
      <c r="L24" s="12">
        <v>81</v>
      </c>
      <c r="M24" s="8">
        <f t="shared" si="1"/>
        <v>7</v>
      </c>
      <c r="N24" s="12"/>
      <c r="O24" s="47">
        <v>3.1</v>
      </c>
      <c r="P24" s="12">
        <v>3.1</v>
      </c>
      <c r="Q24" s="8">
        <f t="shared" si="2"/>
        <v>0</v>
      </c>
      <c r="R24" s="4"/>
      <c r="S24" s="4"/>
      <c r="T24" s="4"/>
    </row>
    <row r="25" spans="1:20" ht="15.75" customHeight="1" x14ac:dyDescent="0.25">
      <c r="A25" s="61"/>
      <c r="B25" s="13" t="s">
        <v>14</v>
      </c>
      <c r="C25" s="12"/>
      <c r="D25" s="47">
        <v>117</v>
      </c>
      <c r="E25" s="12">
        <v>4</v>
      </c>
      <c r="F25" s="12"/>
      <c r="G25" s="47">
        <v>24</v>
      </c>
      <c r="H25" s="12">
        <v>23</v>
      </c>
      <c r="I25" s="8">
        <f t="shared" si="0"/>
        <v>-1</v>
      </c>
      <c r="J25" s="12"/>
      <c r="K25" s="47">
        <v>93.9</v>
      </c>
      <c r="L25" s="12">
        <v>96</v>
      </c>
      <c r="M25" s="8">
        <f t="shared" si="1"/>
        <v>2.0999999999999943</v>
      </c>
      <c r="N25" s="12"/>
      <c r="O25" s="47">
        <v>3.2</v>
      </c>
      <c r="P25" s="12">
        <v>3.2</v>
      </c>
      <c r="Q25" s="8">
        <f t="shared" si="2"/>
        <v>0</v>
      </c>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83</v>
      </c>
      <c r="F28" s="12"/>
      <c r="G28" s="47"/>
      <c r="H28" s="12">
        <v>21</v>
      </c>
      <c r="I28" s="8"/>
      <c r="J28" s="12"/>
      <c r="K28" s="47"/>
      <c r="L28" s="12">
        <v>67</v>
      </c>
      <c r="M28" s="8"/>
      <c r="N28" s="12"/>
      <c r="O28" s="47"/>
      <c r="P28" s="12">
        <v>2.9</v>
      </c>
      <c r="Q28" s="8"/>
      <c r="R28" s="4"/>
      <c r="S28" s="4"/>
      <c r="T28" s="4"/>
    </row>
    <row r="29" spans="1:20" ht="15.75" customHeight="1" x14ac:dyDescent="0.25">
      <c r="A29" s="61"/>
      <c r="B29" s="11" t="s">
        <v>7</v>
      </c>
      <c r="C29" s="12"/>
      <c r="D29" s="47"/>
      <c r="E29" s="12">
        <v>112</v>
      </c>
      <c r="F29" s="12"/>
      <c r="G29" s="47"/>
      <c r="H29" s="12">
        <v>9</v>
      </c>
      <c r="I29" s="8"/>
      <c r="J29" s="12"/>
      <c r="K29" s="47"/>
      <c r="L29" s="12">
        <v>80</v>
      </c>
      <c r="M29" s="8"/>
      <c r="N29" s="12"/>
      <c r="O29" s="47"/>
      <c r="P29" s="12">
        <v>2.9</v>
      </c>
      <c r="Q29" s="8"/>
      <c r="R29" s="4"/>
      <c r="S29" s="4"/>
      <c r="T29" s="4"/>
    </row>
    <row r="30" spans="1:20" ht="15.75" customHeight="1" x14ac:dyDescent="0.25">
      <c r="A30" s="61"/>
      <c r="B30" s="13" t="s">
        <v>9</v>
      </c>
      <c r="C30" s="12"/>
      <c r="D30" s="47"/>
      <c r="E30" s="12">
        <v>86</v>
      </c>
      <c r="F30" s="12"/>
      <c r="G30" s="47"/>
      <c r="H30" s="12">
        <v>31</v>
      </c>
      <c r="I30" s="8"/>
      <c r="J30" s="12"/>
      <c r="K30" s="47"/>
      <c r="L30" s="12">
        <v>93</v>
      </c>
      <c r="M30" s="8"/>
      <c r="N30" s="12"/>
      <c r="O30" s="47"/>
      <c r="P30" s="12">
        <v>3.3</v>
      </c>
      <c r="Q30" s="8"/>
      <c r="R30" s="4"/>
      <c r="S30" s="4"/>
      <c r="T30" s="4"/>
    </row>
    <row r="31" spans="1:20" ht="15.75" customHeight="1" x14ac:dyDescent="0.25">
      <c r="A31" s="61"/>
      <c r="B31" s="13" t="s">
        <v>10</v>
      </c>
      <c r="C31" s="12"/>
      <c r="D31" s="47"/>
      <c r="E31" s="12">
        <v>85</v>
      </c>
      <c r="F31" s="12"/>
      <c r="G31" s="47"/>
      <c r="H31" s="12">
        <v>38</v>
      </c>
      <c r="I31" s="8"/>
      <c r="J31" s="12"/>
      <c r="K31" s="47"/>
      <c r="L31" s="12">
        <v>81</v>
      </c>
      <c r="M31" s="8"/>
      <c r="N31" s="12"/>
      <c r="O31" s="47"/>
      <c r="P31" s="12">
        <v>3.2</v>
      </c>
      <c r="Q31" s="8"/>
      <c r="R31" s="4"/>
      <c r="S31" s="4"/>
      <c r="T31" s="4"/>
    </row>
    <row r="32" spans="1:20" ht="15.75" customHeight="1" x14ac:dyDescent="0.25">
      <c r="A32" s="61"/>
      <c r="B32" s="11" t="s">
        <v>12</v>
      </c>
      <c r="C32" s="12"/>
      <c r="D32" s="47"/>
      <c r="E32" s="12">
        <v>101</v>
      </c>
      <c r="F32" s="12"/>
      <c r="G32" s="47"/>
      <c r="H32" s="12">
        <v>10</v>
      </c>
      <c r="I32" s="8"/>
      <c r="J32" s="12"/>
      <c r="K32" s="47"/>
      <c r="L32" s="12">
        <v>66</v>
      </c>
      <c r="M32" s="8"/>
      <c r="N32" s="12"/>
      <c r="O32" s="47"/>
      <c r="P32" s="12">
        <v>2.8</v>
      </c>
      <c r="Q32" s="8"/>
      <c r="R32" s="4"/>
      <c r="S32" s="4"/>
      <c r="T32" s="4"/>
    </row>
    <row r="33" spans="1:20" ht="15.75" customHeight="1" x14ac:dyDescent="0.25">
      <c r="A33" s="61"/>
      <c r="B33" s="13" t="s">
        <v>11</v>
      </c>
      <c r="C33" s="12"/>
      <c r="D33" s="47"/>
      <c r="E33" s="12">
        <v>85</v>
      </c>
      <c r="F33" s="12"/>
      <c r="G33" s="47"/>
      <c r="H33" s="12">
        <v>38</v>
      </c>
      <c r="I33" s="8"/>
      <c r="J33" s="12"/>
      <c r="K33" s="47"/>
      <c r="L33" s="12">
        <v>81</v>
      </c>
      <c r="M33" s="8"/>
      <c r="N33" s="12"/>
      <c r="O33" s="47"/>
      <c r="P33" s="12">
        <v>3.2</v>
      </c>
      <c r="Q33" s="8"/>
      <c r="R33" s="4"/>
      <c r="S33" s="4"/>
      <c r="T33" s="4"/>
    </row>
    <row r="34" spans="1:20" ht="15.75" customHeight="1" x14ac:dyDescent="0.25">
      <c r="A34" s="61"/>
      <c r="B34" s="13" t="s">
        <v>13</v>
      </c>
      <c r="C34" s="12"/>
      <c r="D34" s="47"/>
      <c r="E34" s="12">
        <v>104</v>
      </c>
      <c r="F34" s="12"/>
      <c r="G34" s="47"/>
      <c r="H34" s="12">
        <v>18</v>
      </c>
      <c r="I34" s="8"/>
      <c r="J34" s="12"/>
      <c r="K34" s="47"/>
      <c r="L34" s="12">
        <v>75</v>
      </c>
      <c r="M34" s="8"/>
      <c r="N34" s="12"/>
      <c r="O34" s="47"/>
      <c r="P34" s="12">
        <v>2.9</v>
      </c>
      <c r="Q34" s="8"/>
      <c r="R34" s="4"/>
      <c r="S34" s="4"/>
      <c r="T34" s="4"/>
    </row>
    <row r="35" spans="1:20" ht="15.75" customHeight="1" x14ac:dyDescent="0.25">
      <c r="A35" s="62"/>
      <c r="B35" s="11" t="s">
        <v>17</v>
      </c>
      <c r="C35" s="12"/>
      <c r="D35" s="47"/>
      <c r="E35" s="12">
        <v>83</v>
      </c>
      <c r="F35" s="12"/>
      <c r="G35" s="47"/>
      <c r="H35" s="12">
        <v>29</v>
      </c>
      <c r="I35" s="8"/>
      <c r="J35" s="12"/>
      <c r="K35" s="47"/>
      <c r="L35" s="12">
        <v>91</v>
      </c>
      <c r="M35" s="8"/>
      <c r="N35" s="12"/>
      <c r="O35" s="47"/>
      <c r="P35" s="12">
        <v>3.3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18</v>
      </c>
      <c r="D37" s="47">
        <v>12</v>
      </c>
      <c r="E37" s="12"/>
      <c r="F37" s="12">
        <v>94.5</v>
      </c>
      <c r="G37" s="47">
        <v>100</v>
      </c>
      <c r="H37" s="12"/>
      <c r="I37" s="8">
        <f>G37-F37</f>
        <v>5.5</v>
      </c>
      <c r="J37" s="12">
        <v>100</v>
      </c>
      <c r="K37" s="47">
        <v>100</v>
      </c>
      <c r="L37" s="12"/>
      <c r="M37" s="8">
        <f>K37-J37</f>
        <v>0</v>
      </c>
      <c r="N37" s="12">
        <v>4.3</v>
      </c>
      <c r="O37" s="47">
        <v>4.2</v>
      </c>
      <c r="P37" s="12"/>
      <c r="Q37" s="8">
        <f>O37-N37</f>
        <v>-9.9999999999999645E-2</v>
      </c>
      <c r="R37" s="4"/>
      <c r="S37" s="4"/>
      <c r="T37" s="4"/>
    </row>
    <row r="38" spans="1:20" ht="15.75" customHeight="1" x14ac:dyDescent="0.25">
      <c r="A38" s="72"/>
      <c r="B38" s="13" t="s">
        <v>20</v>
      </c>
      <c r="C38" s="12">
        <v>26</v>
      </c>
      <c r="D38" s="47">
        <v>17</v>
      </c>
      <c r="E38" s="12"/>
      <c r="F38" s="12">
        <v>69</v>
      </c>
      <c r="G38" s="47">
        <v>94</v>
      </c>
      <c r="H38" s="12"/>
      <c r="I38" s="8">
        <f t="shared" ref="I38:I41" si="3">G38-F38</f>
        <v>25</v>
      </c>
      <c r="J38" s="12">
        <v>100</v>
      </c>
      <c r="K38" s="47">
        <v>100</v>
      </c>
      <c r="L38" s="12"/>
      <c r="M38" s="8">
        <f t="shared" ref="M38:M41" si="4">K38-J38</f>
        <v>0</v>
      </c>
      <c r="N38" s="12">
        <v>3.8</v>
      </c>
      <c r="O38" s="47">
        <v>4.2</v>
      </c>
      <c r="P38" s="12"/>
      <c r="Q38" s="8">
        <f t="shared" ref="Q38:Q41" si="5">O38-N38</f>
        <v>0.40000000000000036</v>
      </c>
      <c r="R38" s="4"/>
      <c r="S38" s="4"/>
      <c r="T38" s="4"/>
    </row>
    <row r="39" spans="1:20" ht="15.75" customHeight="1" x14ac:dyDescent="0.25">
      <c r="A39" s="72"/>
      <c r="B39" s="13" t="s">
        <v>17</v>
      </c>
      <c r="C39" s="12">
        <v>18</v>
      </c>
      <c r="D39" s="47">
        <v>11</v>
      </c>
      <c r="E39" s="12"/>
      <c r="F39" s="12">
        <v>50</v>
      </c>
      <c r="G39" s="47">
        <v>100</v>
      </c>
      <c r="H39" s="12"/>
      <c r="I39" s="8">
        <f t="shared" si="3"/>
        <v>50</v>
      </c>
      <c r="J39" s="12">
        <v>100</v>
      </c>
      <c r="K39" s="47">
        <v>100</v>
      </c>
      <c r="L39" s="12"/>
      <c r="M39" s="8">
        <f t="shared" si="4"/>
        <v>0</v>
      </c>
      <c r="N39" s="12">
        <v>3.6</v>
      </c>
      <c r="O39" s="47">
        <v>4.5</v>
      </c>
      <c r="P39" s="12"/>
      <c r="Q39" s="8">
        <f t="shared" si="5"/>
        <v>0.89999999999999991</v>
      </c>
      <c r="R39" s="4"/>
      <c r="S39" s="4"/>
      <c r="T39" s="4"/>
    </row>
    <row r="40" spans="1:20" ht="15.75" customHeight="1" x14ac:dyDescent="0.25">
      <c r="A40" s="72"/>
      <c r="B40" s="13" t="s">
        <v>13</v>
      </c>
      <c r="C40" s="12">
        <v>13</v>
      </c>
      <c r="D40" s="47">
        <v>16</v>
      </c>
      <c r="E40" s="12"/>
      <c r="F40" s="12">
        <v>53.8</v>
      </c>
      <c r="G40" s="47">
        <v>50</v>
      </c>
      <c r="H40" s="12"/>
      <c r="I40" s="8">
        <f t="shared" si="3"/>
        <v>-3.7999999999999972</v>
      </c>
      <c r="J40" s="12">
        <v>92</v>
      </c>
      <c r="K40" s="47">
        <v>100</v>
      </c>
      <c r="L40" s="12"/>
      <c r="M40" s="8">
        <f t="shared" si="4"/>
        <v>8</v>
      </c>
      <c r="N40" s="12">
        <v>3.5</v>
      </c>
      <c r="O40" s="47">
        <v>3.5</v>
      </c>
      <c r="P40" s="12"/>
      <c r="Q40" s="8">
        <f t="shared" si="5"/>
        <v>0</v>
      </c>
      <c r="R40" s="4"/>
      <c r="S40" s="4"/>
      <c r="T40" s="4"/>
    </row>
    <row r="41" spans="1:20" ht="15.75" customHeight="1" x14ac:dyDescent="0.25">
      <c r="A41" s="72"/>
      <c r="B41" s="13" t="s">
        <v>10</v>
      </c>
      <c r="C41" s="12">
        <v>21</v>
      </c>
      <c r="D41" s="47">
        <v>13</v>
      </c>
      <c r="E41" s="12"/>
      <c r="F41" s="12">
        <v>52.4</v>
      </c>
      <c r="G41" s="47">
        <v>84.6</v>
      </c>
      <c r="H41" s="12"/>
      <c r="I41" s="8">
        <f t="shared" si="3"/>
        <v>32.199999999999996</v>
      </c>
      <c r="J41" s="12">
        <v>100</v>
      </c>
      <c r="K41" s="47">
        <v>100</v>
      </c>
      <c r="L41" s="12"/>
      <c r="M41" s="8">
        <f t="shared" si="4"/>
        <v>0</v>
      </c>
      <c r="N41" s="12">
        <v>3.5</v>
      </c>
      <c r="O41" s="47">
        <v>4.2</v>
      </c>
      <c r="P41" s="12"/>
      <c r="Q41" s="8">
        <f t="shared" si="5"/>
        <v>0.70000000000000018</v>
      </c>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v>25</v>
      </c>
      <c r="D43" s="47"/>
      <c r="E43" s="12"/>
      <c r="F43" s="12">
        <v>92</v>
      </c>
      <c r="G43" s="47"/>
      <c r="H43" s="12"/>
      <c r="I43" s="8"/>
      <c r="J43" s="12">
        <v>100</v>
      </c>
      <c r="K43" s="47"/>
      <c r="L43" s="12"/>
      <c r="M43" s="8"/>
      <c r="N43" s="12">
        <v>4.5999999999999996</v>
      </c>
      <c r="O43" s="47"/>
      <c r="P43" s="12"/>
      <c r="Q43" s="8"/>
      <c r="R43" s="4"/>
      <c r="S43" s="4"/>
      <c r="T43" s="4"/>
    </row>
    <row r="44" spans="1:20" ht="38.25" x14ac:dyDescent="0.25">
      <c r="A44" s="72"/>
      <c r="B44" s="13" t="s">
        <v>23</v>
      </c>
      <c r="C44" s="12"/>
      <c r="D44" s="47">
        <v>15</v>
      </c>
      <c r="E44" s="12"/>
      <c r="F44" s="12"/>
      <c r="G44" s="47">
        <v>73</v>
      </c>
      <c r="H44" s="12"/>
      <c r="I44" s="8"/>
      <c r="J44" s="12"/>
      <c r="K44" s="47">
        <v>100</v>
      </c>
      <c r="L44" s="12"/>
      <c r="M44" s="8"/>
      <c r="N44" s="12"/>
      <c r="O44" s="47">
        <v>4.0999999999999996</v>
      </c>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5" activePane="bottomRight" state="frozen"/>
      <selection pane="topRight" activeCell="B1" sqref="B1"/>
      <selection pane="bottomLeft" activeCell="A5" sqref="A5"/>
      <selection pane="bottomRight" activeCell="F28" sqref="F28"/>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36</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2.25" customHeight="1" x14ac:dyDescent="0.25">
      <c r="A5" s="68" t="s">
        <v>28</v>
      </c>
      <c r="B5" s="11" t="s">
        <v>6</v>
      </c>
      <c r="C5" s="12">
        <v>161</v>
      </c>
      <c r="D5" s="47">
        <v>149</v>
      </c>
      <c r="E5" s="12">
        <v>173</v>
      </c>
      <c r="F5" s="12">
        <v>68</v>
      </c>
      <c r="G5" s="47">
        <v>50.3</v>
      </c>
      <c r="H5" s="12">
        <v>9</v>
      </c>
      <c r="I5" s="8"/>
      <c r="J5" s="12">
        <v>93.9</v>
      </c>
      <c r="K5" s="47">
        <v>86.5</v>
      </c>
      <c r="L5" s="12">
        <v>54</v>
      </c>
      <c r="M5" s="8"/>
      <c r="N5" s="12">
        <v>3.8</v>
      </c>
      <c r="O5" s="47">
        <v>3.5</v>
      </c>
      <c r="P5" s="12">
        <v>2.7</v>
      </c>
      <c r="Q5" s="8"/>
      <c r="R5" s="7" t="s">
        <v>34</v>
      </c>
      <c r="S5" s="7" t="s">
        <v>34</v>
      </c>
      <c r="T5" s="7" t="s">
        <v>34</v>
      </c>
    </row>
    <row r="6" spans="1:20" ht="15.75" customHeight="1" x14ac:dyDescent="0.25">
      <c r="A6" s="69"/>
      <c r="B6" s="11" t="s">
        <v>7</v>
      </c>
      <c r="C6" s="12">
        <v>165</v>
      </c>
      <c r="D6" s="47">
        <v>148</v>
      </c>
      <c r="E6" s="12">
        <v>172</v>
      </c>
      <c r="F6" s="12">
        <v>66</v>
      </c>
      <c r="G6" s="47">
        <v>67.599999999999994</v>
      </c>
      <c r="H6" s="12">
        <v>52</v>
      </c>
      <c r="I6" s="8"/>
      <c r="J6" s="12">
        <v>94</v>
      </c>
      <c r="K6" s="47">
        <v>94</v>
      </c>
      <c r="L6" s="12">
        <v>84</v>
      </c>
      <c r="M6" s="8"/>
      <c r="N6" s="12">
        <v>3.9</v>
      </c>
      <c r="O6" s="47">
        <v>3.7</v>
      </c>
      <c r="P6" s="12">
        <v>3.5</v>
      </c>
      <c r="Q6" s="8"/>
      <c r="R6" s="4"/>
      <c r="S6" s="4"/>
      <c r="T6" s="4"/>
    </row>
    <row r="7" spans="1:20" ht="15.75" customHeight="1" x14ac:dyDescent="0.25">
      <c r="A7" s="69"/>
      <c r="B7" s="11" t="s">
        <v>8</v>
      </c>
      <c r="C7" s="12">
        <v>143</v>
      </c>
      <c r="D7" s="47">
        <v>151</v>
      </c>
      <c r="E7" s="12">
        <v>163</v>
      </c>
      <c r="F7" s="12">
        <v>77.599999999999994</v>
      </c>
      <c r="G7" s="47">
        <v>61.5</v>
      </c>
      <c r="H7" s="12">
        <v>7</v>
      </c>
      <c r="I7" s="8"/>
      <c r="J7" s="12">
        <v>98</v>
      </c>
      <c r="K7" s="47">
        <v>95</v>
      </c>
      <c r="L7" s="12">
        <v>98</v>
      </c>
      <c r="M7" s="8"/>
      <c r="N7" s="12">
        <v>3.8</v>
      </c>
      <c r="O7" s="47">
        <v>3.6</v>
      </c>
      <c r="P7" s="12">
        <v>3</v>
      </c>
      <c r="Q7" s="8"/>
      <c r="R7" s="4"/>
      <c r="S7" s="4"/>
      <c r="T7" s="4"/>
    </row>
    <row r="8" spans="1:20" ht="15.75" customHeight="1" x14ac:dyDescent="0.25">
      <c r="A8" s="68" t="s">
        <v>29</v>
      </c>
      <c r="B8" s="11" t="s">
        <v>6</v>
      </c>
      <c r="C8" s="12">
        <v>137</v>
      </c>
      <c r="D8" s="47">
        <v>154</v>
      </c>
      <c r="E8" s="12">
        <v>160</v>
      </c>
      <c r="F8" s="12">
        <v>16.8</v>
      </c>
      <c r="G8" s="47">
        <v>20.7</v>
      </c>
      <c r="H8" s="12">
        <v>28</v>
      </c>
      <c r="I8" s="8"/>
      <c r="J8" s="12">
        <v>40.200000000000003</v>
      </c>
      <c r="K8" s="47">
        <v>57.75</v>
      </c>
      <c r="L8" s="12">
        <v>76</v>
      </c>
      <c r="M8" s="8"/>
      <c r="N8" s="12">
        <v>2.6</v>
      </c>
      <c r="O8" s="47">
        <v>2.8</v>
      </c>
      <c r="P8" s="12">
        <v>3.3</v>
      </c>
      <c r="Q8" s="8"/>
      <c r="R8" s="4"/>
      <c r="S8" s="4"/>
      <c r="T8" s="4"/>
    </row>
    <row r="9" spans="1:20" ht="15.75" customHeight="1" x14ac:dyDescent="0.25">
      <c r="A9" s="69"/>
      <c r="B9" s="11" t="s">
        <v>7</v>
      </c>
      <c r="C9" s="12">
        <v>138</v>
      </c>
      <c r="D9" s="47">
        <v>155</v>
      </c>
      <c r="E9" s="12">
        <v>114</v>
      </c>
      <c r="F9" s="12">
        <v>12</v>
      </c>
      <c r="G9" s="47">
        <v>34</v>
      </c>
      <c r="H9" s="12">
        <v>40</v>
      </c>
      <c r="I9" s="8"/>
      <c r="J9" s="12">
        <v>59</v>
      </c>
      <c r="K9" s="47">
        <v>80.7</v>
      </c>
      <c r="L9" s="12">
        <v>83</v>
      </c>
      <c r="M9" s="8"/>
      <c r="N9" s="12">
        <v>2.7</v>
      </c>
      <c r="O9" s="47">
        <v>3.3</v>
      </c>
      <c r="P9" s="12">
        <v>3.3</v>
      </c>
      <c r="Q9" s="8"/>
      <c r="R9" s="4"/>
      <c r="S9" s="4"/>
      <c r="T9" s="4"/>
    </row>
    <row r="10" spans="1:20" ht="15.75" customHeight="1" x14ac:dyDescent="0.25">
      <c r="A10" s="69"/>
      <c r="B10" s="11" t="s">
        <v>9</v>
      </c>
      <c r="C10" s="12">
        <v>129</v>
      </c>
      <c r="D10" s="47">
        <v>156</v>
      </c>
      <c r="E10" s="12">
        <v>163</v>
      </c>
      <c r="F10" s="12">
        <v>13</v>
      </c>
      <c r="G10" s="47">
        <v>46.8</v>
      </c>
      <c r="H10" s="12">
        <v>23</v>
      </c>
      <c r="I10" s="8"/>
      <c r="J10" s="12">
        <v>74</v>
      </c>
      <c r="K10" s="47">
        <v>84.6</v>
      </c>
      <c r="L10" s="12">
        <v>94</v>
      </c>
      <c r="M10" s="8"/>
      <c r="N10" s="12">
        <v>2.9</v>
      </c>
      <c r="O10" s="47">
        <v>3.4</v>
      </c>
      <c r="P10" s="12">
        <v>2.9</v>
      </c>
      <c r="Q10" s="8"/>
      <c r="R10" s="4"/>
      <c r="S10" s="4"/>
      <c r="T10" s="4"/>
    </row>
    <row r="11" spans="1:20" ht="15.75" customHeight="1" x14ac:dyDescent="0.25">
      <c r="A11" s="69"/>
      <c r="B11" s="11" t="s">
        <v>10</v>
      </c>
      <c r="C11" s="12">
        <v>132</v>
      </c>
      <c r="D11" s="47">
        <v>165</v>
      </c>
      <c r="E11" s="12">
        <v>160</v>
      </c>
      <c r="F11" s="12">
        <v>18.899999999999999</v>
      </c>
      <c r="G11" s="47">
        <v>65</v>
      </c>
      <c r="H11" s="12">
        <v>28</v>
      </c>
      <c r="I11" s="8"/>
      <c r="J11" s="12">
        <v>71</v>
      </c>
      <c r="K11" s="47">
        <v>99</v>
      </c>
      <c r="L11" s="12">
        <v>76</v>
      </c>
      <c r="M11" s="8"/>
      <c r="N11" s="12">
        <v>2.9</v>
      </c>
      <c r="O11" s="47">
        <v>3.7</v>
      </c>
      <c r="P11" s="12">
        <v>2.7</v>
      </c>
      <c r="Q11" s="8"/>
      <c r="R11" s="4"/>
      <c r="S11" s="4"/>
      <c r="T11" s="4"/>
    </row>
    <row r="12" spans="1:20" ht="15.75" customHeight="1" x14ac:dyDescent="0.25">
      <c r="A12" s="68" t="s">
        <v>30</v>
      </c>
      <c r="B12" s="11" t="s">
        <v>6</v>
      </c>
      <c r="C12" s="12">
        <v>135</v>
      </c>
      <c r="D12" s="47">
        <v>124</v>
      </c>
      <c r="E12" s="12">
        <v>136</v>
      </c>
      <c r="F12" s="12">
        <v>37.799999999999997</v>
      </c>
      <c r="G12" s="47">
        <v>25.8</v>
      </c>
      <c r="H12" s="12">
        <v>27</v>
      </c>
      <c r="I12" s="8"/>
      <c r="J12" s="12">
        <v>74</v>
      </c>
      <c r="K12" s="47">
        <v>55.6</v>
      </c>
      <c r="L12" s="12">
        <v>58</v>
      </c>
      <c r="M12" s="8"/>
      <c r="N12" s="12">
        <v>3.1</v>
      </c>
      <c r="O12" s="47">
        <v>2.8</v>
      </c>
      <c r="P12" s="12">
        <v>3.2</v>
      </c>
      <c r="Q12" s="8"/>
      <c r="R12" s="4"/>
      <c r="S12" s="4"/>
      <c r="T12" s="4"/>
    </row>
    <row r="13" spans="1:20" ht="15.75" customHeight="1" x14ac:dyDescent="0.25">
      <c r="A13" s="69"/>
      <c r="B13" s="11" t="s">
        <v>7</v>
      </c>
      <c r="C13" s="12">
        <v>139</v>
      </c>
      <c r="D13" s="47">
        <v>123</v>
      </c>
      <c r="E13" s="12">
        <v>138</v>
      </c>
      <c r="F13" s="12">
        <v>36.700000000000003</v>
      </c>
      <c r="G13" s="47">
        <v>41.5</v>
      </c>
      <c r="H13" s="12">
        <v>17</v>
      </c>
      <c r="I13" s="8"/>
      <c r="J13" s="12">
        <v>91</v>
      </c>
      <c r="K13" s="47">
        <v>85.4</v>
      </c>
      <c r="L13" s="12">
        <v>74</v>
      </c>
      <c r="M13" s="8"/>
      <c r="N13" s="12">
        <v>3.3</v>
      </c>
      <c r="O13" s="47">
        <v>3.3</v>
      </c>
      <c r="P13" s="12">
        <v>2.9</v>
      </c>
      <c r="Q13" s="8"/>
      <c r="R13" s="4"/>
      <c r="S13" s="4"/>
      <c r="T13" s="4"/>
    </row>
    <row r="14" spans="1:20" ht="15.75" customHeight="1" x14ac:dyDescent="0.25">
      <c r="A14" s="69"/>
      <c r="B14" s="11" t="s">
        <v>10</v>
      </c>
      <c r="C14" s="12">
        <v>131</v>
      </c>
      <c r="D14" s="47">
        <v>133</v>
      </c>
      <c r="E14" s="12">
        <v>132</v>
      </c>
      <c r="F14" s="12" t="s">
        <v>37</v>
      </c>
      <c r="G14" s="47">
        <v>71</v>
      </c>
      <c r="H14" s="12">
        <v>31</v>
      </c>
      <c r="I14" s="8"/>
      <c r="J14" s="12" t="s">
        <v>37</v>
      </c>
      <c r="K14" s="47">
        <v>95.5</v>
      </c>
      <c r="L14" s="12">
        <v>92</v>
      </c>
      <c r="M14" s="8"/>
      <c r="N14" s="12" t="s">
        <v>37</v>
      </c>
      <c r="O14" s="47">
        <v>3.8</v>
      </c>
      <c r="P14" s="12">
        <v>3.2</v>
      </c>
      <c r="Q14" s="8"/>
      <c r="R14" s="4"/>
      <c r="S14" s="4"/>
      <c r="T14" s="4"/>
    </row>
    <row r="15" spans="1:20" ht="15.75" customHeight="1" x14ac:dyDescent="0.25">
      <c r="A15" s="69"/>
      <c r="B15" s="11" t="s">
        <v>11</v>
      </c>
      <c r="C15" s="12">
        <v>133</v>
      </c>
      <c r="D15" s="47">
        <v>127</v>
      </c>
      <c r="E15" s="12">
        <v>143</v>
      </c>
      <c r="F15" s="12">
        <v>73.7</v>
      </c>
      <c r="G15" s="47">
        <v>42.6</v>
      </c>
      <c r="H15" s="12">
        <v>31</v>
      </c>
      <c r="I15" s="8"/>
      <c r="J15" s="12">
        <v>96</v>
      </c>
      <c r="K15" s="47">
        <v>99</v>
      </c>
      <c r="L15" s="12">
        <v>84</v>
      </c>
      <c r="M15" s="8"/>
      <c r="N15" s="12">
        <v>4.2</v>
      </c>
      <c r="O15" s="47">
        <v>3.4</v>
      </c>
      <c r="P15" s="12">
        <v>3.1</v>
      </c>
      <c r="Q15" s="8"/>
      <c r="R15" s="4"/>
      <c r="S15" s="4"/>
      <c r="T15" s="4"/>
    </row>
    <row r="16" spans="1:20" ht="15.75" customHeight="1" x14ac:dyDescent="0.25">
      <c r="A16" s="69"/>
      <c r="B16" s="11" t="s">
        <v>12</v>
      </c>
      <c r="C16" s="12">
        <v>137</v>
      </c>
      <c r="D16" s="47">
        <v>132</v>
      </c>
      <c r="E16" s="12">
        <v>135</v>
      </c>
      <c r="F16" s="12">
        <v>19</v>
      </c>
      <c r="G16" s="47">
        <v>9</v>
      </c>
      <c r="H16" s="12">
        <v>17</v>
      </c>
      <c r="I16" s="8"/>
      <c r="J16" s="12">
        <v>70.8</v>
      </c>
      <c r="K16" s="47">
        <v>65</v>
      </c>
      <c r="L16" s="12">
        <v>73</v>
      </c>
      <c r="M16" s="8"/>
      <c r="N16" s="12">
        <v>2.9</v>
      </c>
      <c r="O16" s="47">
        <v>2.7</v>
      </c>
      <c r="P16" s="12">
        <v>2.9</v>
      </c>
      <c r="Q16" s="8"/>
      <c r="R16" s="4"/>
      <c r="S16" s="4"/>
      <c r="T16" s="4"/>
    </row>
    <row r="17" spans="1:20" ht="15.75" customHeight="1" x14ac:dyDescent="0.25">
      <c r="A17" s="75"/>
      <c r="B17" s="11" t="s">
        <v>9</v>
      </c>
      <c r="C17" s="12">
        <v>134</v>
      </c>
      <c r="D17" s="47">
        <v>128</v>
      </c>
      <c r="E17" s="12">
        <v>132</v>
      </c>
      <c r="F17" s="12">
        <v>23.8</v>
      </c>
      <c r="G17" s="47">
        <v>13</v>
      </c>
      <c r="H17" s="12">
        <v>36</v>
      </c>
      <c r="I17" s="8"/>
      <c r="J17" s="12">
        <v>84</v>
      </c>
      <c r="K17" s="47">
        <v>49</v>
      </c>
      <c r="L17" s="12">
        <v>85</v>
      </c>
      <c r="M17" s="8"/>
      <c r="N17" s="12">
        <v>3.1</v>
      </c>
      <c r="O17" s="47">
        <v>2.6</v>
      </c>
      <c r="P17" s="12">
        <v>3.2</v>
      </c>
      <c r="Q17" s="8"/>
      <c r="R17" s="4"/>
      <c r="S17" s="4"/>
      <c r="T17" s="4"/>
    </row>
    <row r="18" spans="1:20" ht="15.75" customHeight="1" x14ac:dyDescent="0.25">
      <c r="A18" s="60" t="s">
        <v>31</v>
      </c>
      <c r="B18" s="11" t="s">
        <v>6</v>
      </c>
      <c r="C18" s="12"/>
      <c r="D18" s="47">
        <v>125</v>
      </c>
      <c r="E18" s="12">
        <v>135</v>
      </c>
      <c r="F18" s="12"/>
      <c r="G18" s="47">
        <v>29.6</v>
      </c>
      <c r="H18" s="12">
        <v>18</v>
      </c>
      <c r="I18" s="8"/>
      <c r="J18" s="12"/>
      <c r="K18" s="47">
        <v>74</v>
      </c>
      <c r="L18" s="12">
        <v>63</v>
      </c>
      <c r="M18" s="8"/>
      <c r="N18" s="12"/>
      <c r="O18" s="47">
        <v>3</v>
      </c>
      <c r="P18" s="12">
        <v>2.7</v>
      </c>
      <c r="Q18" s="8"/>
      <c r="R18" s="4"/>
      <c r="S18" s="4"/>
      <c r="T18" s="4"/>
    </row>
    <row r="19" spans="1:20" ht="15.75" customHeight="1" x14ac:dyDescent="0.25">
      <c r="A19" s="61"/>
      <c r="B19" s="11" t="s">
        <v>7</v>
      </c>
      <c r="C19" s="12"/>
      <c r="D19" s="47">
        <v>102</v>
      </c>
      <c r="E19" s="12">
        <v>112</v>
      </c>
      <c r="F19" s="12"/>
      <c r="G19" s="47">
        <v>50</v>
      </c>
      <c r="H19" s="12">
        <v>20</v>
      </c>
      <c r="I19" s="8"/>
      <c r="J19" s="12"/>
      <c r="K19" s="47">
        <v>90</v>
      </c>
      <c r="L19" s="12">
        <v>73</v>
      </c>
      <c r="M19" s="8"/>
      <c r="N19" s="12"/>
      <c r="O19" s="47">
        <v>3.4</v>
      </c>
      <c r="P19" s="12">
        <v>3</v>
      </c>
      <c r="Q19" s="8"/>
      <c r="R19" s="4"/>
      <c r="S19" s="4"/>
      <c r="T19" s="4"/>
    </row>
    <row r="20" spans="1:20" ht="15.75" customHeight="1" x14ac:dyDescent="0.25">
      <c r="A20" s="61"/>
      <c r="B20" s="13" t="s">
        <v>13</v>
      </c>
      <c r="C20" s="12"/>
      <c r="D20" s="47">
        <v>122</v>
      </c>
      <c r="E20" s="12">
        <v>111</v>
      </c>
      <c r="F20" s="12"/>
      <c r="G20" s="47">
        <v>41.8</v>
      </c>
      <c r="H20" s="12">
        <v>23</v>
      </c>
      <c r="I20" s="8"/>
      <c r="J20" s="12"/>
      <c r="K20" s="47">
        <v>88.5</v>
      </c>
      <c r="L20" s="12">
        <v>68</v>
      </c>
      <c r="M20" s="8"/>
      <c r="N20" s="12"/>
      <c r="O20" s="47">
        <v>3.3</v>
      </c>
      <c r="P20" s="12">
        <v>2.9</v>
      </c>
      <c r="Q20" s="8"/>
      <c r="R20" s="4"/>
      <c r="S20" s="4"/>
      <c r="T20" s="4"/>
    </row>
    <row r="21" spans="1:20" ht="15.75" customHeight="1" x14ac:dyDescent="0.25">
      <c r="A21" s="61"/>
      <c r="B21" s="13" t="s">
        <v>11</v>
      </c>
      <c r="C21" s="12"/>
      <c r="D21" s="47">
        <v>116</v>
      </c>
      <c r="E21" s="12">
        <v>143</v>
      </c>
      <c r="F21" s="12"/>
      <c r="G21" s="47">
        <v>55</v>
      </c>
      <c r="H21" s="12">
        <v>31</v>
      </c>
      <c r="I21" s="8"/>
      <c r="J21" s="12"/>
      <c r="K21" s="47">
        <v>100</v>
      </c>
      <c r="L21" s="12">
        <v>84</v>
      </c>
      <c r="M21" s="8"/>
      <c r="N21" s="12"/>
      <c r="O21" s="47">
        <v>3.8</v>
      </c>
      <c r="P21" s="12">
        <v>4.2</v>
      </c>
      <c r="Q21" s="8"/>
      <c r="R21" s="4"/>
      <c r="S21" s="4"/>
      <c r="T21" s="4"/>
    </row>
    <row r="22" spans="1:20" ht="15.75" customHeight="1" x14ac:dyDescent="0.25">
      <c r="A22" s="61"/>
      <c r="B22" s="13" t="s">
        <v>10</v>
      </c>
      <c r="C22" s="12"/>
      <c r="D22" s="47">
        <v>113</v>
      </c>
      <c r="E22" s="12">
        <v>77</v>
      </c>
      <c r="F22" s="12"/>
      <c r="G22" s="47">
        <v>53</v>
      </c>
      <c r="H22" s="12">
        <v>1</v>
      </c>
      <c r="I22" s="8"/>
      <c r="J22" s="12"/>
      <c r="K22" s="47">
        <v>100</v>
      </c>
      <c r="L22" s="12">
        <v>35</v>
      </c>
      <c r="M22" s="8"/>
      <c r="N22" s="12"/>
      <c r="O22" s="47">
        <v>3.5</v>
      </c>
      <c r="P22" s="12">
        <v>2.4</v>
      </c>
      <c r="Q22" s="8"/>
      <c r="R22" s="4"/>
      <c r="S22" s="4"/>
      <c r="T22" s="4"/>
    </row>
    <row r="23" spans="1:20" ht="15.75" customHeight="1" x14ac:dyDescent="0.25">
      <c r="A23" s="61"/>
      <c r="B23" s="13" t="s">
        <v>9</v>
      </c>
      <c r="C23" s="12"/>
      <c r="D23" s="47">
        <v>117</v>
      </c>
      <c r="E23" s="12">
        <v>113</v>
      </c>
      <c r="F23" s="12"/>
      <c r="G23" s="47">
        <v>60.7</v>
      </c>
      <c r="H23" s="12">
        <v>20</v>
      </c>
      <c r="I23" s="8"/>
      <c r="J23" s="12"/>
      <c r="K23" s="47">
        <v>93</v>
      </c>
      <c r="L23" s="12">
        <v>68</v>
      </c>
      <c r="M23" s="8"/>
      <c r="N23" s="12"/>
      <c r="O23" s="47">
        <v>3.7</v>
      </c>
      <c r="P23" s="12">
        <v>2.9</v>
      </c>
      <c r="Q23" s="8"/>
      <c r="R23" s="4"/>
      <c r="S23" s="4"/>
      <c r="T23" s="4"/>
    </row>
    <row r="24" spans="1:20" ht="15.75" customHeight="1" x14ac:dyDescent="0.25">
      <c r="A24" s="61"/>
      <c r="B24" s="11" t="s">
        <v>12</v>
      </c>
      <c r="C24" s="12"/>
      <c r="D24" s="47">
        <v>113</v>
      </c>
      <c r="E24" s="12">
        <v>135</v>
      </c>
      <c r="F24" s="12"/>
      <c r="G24" s="47">
        <v>3.5</v>
      </c>
      <c r="H24" s="12">
        <v>40</v>
      </c>
      <c r="I24" s="8"/>
      <c r="J24" s="12"/>
      <c r="K24" s="47">
        <v>40.700000000000003</v>
      </c>
      <c r="L24" s="12">
        <v>62</v>
      </c>
      <c r="M24" s="8"/>
      <c r="N24" s="12"/>
      <c r="O24" s="47">
        <v>2.4</v>
      </c>
      <c r="P24" s="12">
        <v>3</v>
      </c>
      <c r="Q24" s="8"/>
      <c r="R24" s="4"/>
      <c r="S24" s="4"/>
      <c r="T24" s="4"/>
    </row>
    <row r="25" spans="1:20" ht="15.75" customHeight="1" x14ac:dyDescent="0.25">
      <c r="A25" s="61"/>
      <c r="B25" s="13" t="s">
        <v>14</v>
      </c>
      <c r="C25" s="12"/>
      <c r="D25" s="47">
        <v>13</v>
      </c>
      <c r="E25" s="12">
        <v>57</v>
      </c>
      <c r="F25" s="12"/>
      <c r="G25" s="47">
        <v>0</v>
      </c>
      <c r="H25" s="12">
        <v>5</v>
      </c>
      <c r="I25" s="8"/>
      <c r="J25" s="12"/>
      <c r="K25" s="47">
        <v>61.5</v>
      </c>
      <c r="L25" s="12">
        <v>50</v>
      </c>
      <c r="M25" s="8"/>
      <c r="N25" s="12"/>
      <c r="O25" s="47">
        <v>2.6</v>
      </c>
      <c r="P25" s="12">
        <v>2.6</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121</v>
      </c>
      <c r="F28" s="12"/>
      <c r="G28" s="47"/>
      <c r="H28" s="12">
        <v>23</v>
      </c>
      <c r="I28" s="8"/>
      <c r="J28" s="12"/>
      <c r="K28" s="47"/>
      <c r="L28" s="12">
        <v>62</v>
      </c>
      <c r="M28" s="8"/>
      <c r="N28" s="12"/>
      <c r="O28" s="47"/>
      <c r="P28" s="12">
        <v>2.9</v>
      </c>
      <c r="Q28" s="8"/>
      <c r="R28" s="4"/>
      <c r="S28" s="4"/>
      <c r="T28" s="4"/>
    </row>
    <row r="29" spans="1:20" ht="15.75" customHeight="1" x14ac:dyDescent="0.25">
      <c r="A29" s="61"/>
      <c r="B29" s="11" t="s">
        <v>7</v>
      </c>
      <c r="C29" s="12"/>
      <c r="D29" s="47"/>
      <c r="E29" s="12" t="s">
        <v>37</v>
      </c>
      <c r="F29" s="12"/>
      <c r="G29" s="47"/>
      <c r="H29" s="12" t="s">
        <v>37</v>
      </c>
      <c r="I29" s="8"/>
      <c r="J29" s="12"/>
      <c r="K29" s="47"/>
      <c r="L29" s="12" t="s">
        <v>37</v>
      </c>
      <c r="M29" s="8"/>
      <c r="N29" s="12"/>
      <c r="O29" s="47"/>
      <c r="P29" s="12" t="s">
        <v>37</v>
      </c>
      <c r="Q29" s="8"/>
      <c r="R29" s="4"/>
      <c r="S29" s="4"/>
      <c r="T29" s="4"/>
    </row>
    <row r="30" spans="1:20" ht="15.75" customHeight="1" x14ac:dyDescent="0.25">
      <c r="A30" s="61"/>
      <c r="B30" s="13" t="s">
        <v>9</v>
      </c>
      <c r="C30" s="12"/>
      <c r="D30" s="47"/>
      <c r="E30" s="12">
        <v>117</v>
      </c>
      <c r="F30" s="12"/>
      <c r="G30" s="47"/>
      <c r="H30" s="12">
        <v>11</v>
      </c>
      <c r="I30" s="8"/>
      <c r="J30" s="12"/>
      <c r="K30" s="47"/>
      <c r="L30" s="12">
        <v>69</v>
      </c>
      <c r="M30" s="8"/>
      <c r="N30" s="12"/>
      <c r="O30" s="47"/>
      <c r="P30" s="12">
        <v>2.8</v>
      </c>
      <c r="Q30" s="8"/>
      <c r="R30" s="4"/>
      <c r="S30" s="4"/>
      <c r="T30" s="4"/>
    </row>
    <row r="31" spans="1:20" ht="15.75" customHeight="1" x14ac:dyDescent="0.25">
      <c r="A31" s="61"/>
      <c r="B31" s="13" t="s">
        <v>10</v>
      </c>
      <c r="C31" s="12"/>
      <c r="D31" s="47"/>
      <c r="E31" s="12">
        <v>115</v>
      </c>
      <c r="F31" s="12"/>
      <c r="G31" s="47"/>
      <c r="H31" s="12">
        <v>26</v>
      </c>
      <c r="I31" s="8"/>
      <c r="J31" s="12"/>
      <c r="K31" s="47"/>
      <c r="L31" s="12">
        <v>85</v>
      </c>
      <c r="M31" s="8"/>
      <c r="N31" s="12"/>
      <c r="O31" s="47"/>
      <c r="P31" s="12">
        <v>3.1</v>
      </c>
      <c r="Q31" s="8"/>
      <c r="R31" s="4"/>
      <c r="S31" s="4"/>
      <c r="T31" s="4"/>
    </row>
    <row r="32" spans="1:20" ht="15.75" customHeight="1" x14ac:dyDescent="0.25">
      <c r="A32" s="61"/>
      <c r="B32" s="11" t="s">
        <v>12</v>
      </c>
      <c r="C32" s="12"/>
      <c r="D32" s="47"/>
      <c r="E32" s="12">
        <v>119</v>
      </c>
      <c r="F32" s="12"/>
      <c r="G32" s="47"/>
      <c r="H32" s="12">
        <v>10</v>
      </c>
      <c r="I32" s="8"/>
      <c r="J32" s="12"/>
      <c r="K32" s="47"/>
      <c r="L32" s="12">
        <v>44</v>
      </c>
      <c r="M32" s="8"/>
      <c r="N32" s="12"/>
      <c r="O32" s="47"/>
      <c r="P32" s="12">
        <v>2.6</v>
      </c>
      <c r="Q32" s="8"/>
      <c r="R32" s="4"/>
      <c r="S32" s="4"/>
      <c r="T32" s="4"/>
    </row>
    <row r="33" spans="1:20" ht="15.75" customHeight="1" x14ac:dyDescent="0.25">
      <c r="A33" s="61"/>
      <c r="B33" s="13" t="s">
        <v>11</v>
      </c>
      <c r="C33" s="12"/>
      <c r="D33" s="47"/>
      <c r="E33" s="12">
        <v>115</v>
      </c>
      <c r="F33" s="12"/>
      <c r="G33" s="47"/>
      <c r="H33" s="12">
        <v>26</v>
      </c>
      <c r="I33" s="8"/>
      <c r="J33" s="12"/>
      <c r="K33" s="47"/>
      <c r="L33" s="12">
        <v>85</v>
      </c>
      <c r="M33" s="8"/>
      <c r="N33" s="12"/>
      <c r="O33" s="47"/>
      <c r="P33" s="12">
        <v>3.5</v>
      </c>
      <c r="Q33" s="8"/>
      <c r="R33" s="4"/>
      <c r="S33" s="4"/>
      <c r="T33" s="4"/>
    </row>
    <row r="34" spans="1:20" ht="15.75" customHeight="1" x14ac:dyDescent="0.25">
      <c r="A34" s="61"/>
      <c r="B34" s="13" t="s">
        <v>13</v>
      </c>
      <c r="C34" s="12"/>
      <c r="D34" s="47"/>
      <c r="E34" s="12">
        <v>109</v>
      </c>
      <c r="F34" s="12"/>
      <c r="G34" s="47"/>
      <c r="H34" s="12">
        <v>20</v>
      </c>
      <c r="I34" s="8"/>
      <c r="J34" s="12"/>
      <c r="K34" s="47"/>
      <c r="L34" s="12">
        <v>56</v>
      </c>
      <c r="M34" s="8"/>
      <c r="N34" s="12"/>
      <c r="O34" s="47"/>
      <c r="P34" s="12">
        <v>2.8</v>
      </c>
      <c r="Q34" s="8"/>
      <c r="R34" s="4"/>
      <c r="S34" s="4"/>
      <c r="T34" s="4"/>
    </row>
    <row r="35" spans="1:20" ht="15.75" customHeight="1" x14ac:dyDescent="0.25">
      <c r="A35" s="62"/>
      <c r="B35" s="11" t="s">
        <v>17</v>
      </c>
      <c r="C35" s="12"/>
      <c r="D35" s="47"/>
      <c r="E35" s="12">
        <v>108</v>
      </c>
      <c r="F35" s="12"/>
      <c r="G35" s="47"/>
      <c r="H35" s="12">
        <v>15</v>
      </c>
      <c r="I35" s="8"/>
      <c r="J35" s="12"/>
      <c r="K35" s="47"/>
      <c r="L35" s="12">
        <v>76</v>
      </c>
      <c r="M35" s="8"/>
      <c r="N35" s="12"/>
      <c r="O35" s="47"/>
      <c r="P35" s="12">
        <v>2.9</v>
      </c>
      <c r="Q35" s="8"/>
      <c r="R35" s="4"/>
      <c r="S35" s="4"/>
      <c r="T35" s="4"/>
    </row>
    <row r="36" spans="1:20" ht="15.75" customHeight="1" x14ac:dyDescent="0.25">
      <c r="A36" s="3">
        <v>10</v>
      </c>
      <c r="B36" s="13" t="s">
        <v>18</v>
      </c>
      <c r="C36" s="12"/>
      <c r="D36" s="47">
        <v>54</v>
      </c>
      <c r="E36" s="12"/>
      <c r="F36" s="12"/>
      <c r="G36" s="47">
        <v>3.7</v>
      </c>
      <c r="H36" s="12"/>
      <c r="I36" s="8"/>
      <c r="J36" s="12"/>
      <c r="K36" s="47">
        <v>74</v>
      </c>
      <c r="L36" s="12"/>
      <c r="M36" s="8"/>
      <c r="N36" s="12"/>
      <c r="O36" s="47">
        <v>2.8</v>
      </c>
      <c r="P36" s="12"/>
      <c r="Q36" s="8"/>
      <c r="R36" s="4"/>
      <c r="S36" s="4"/>
      <c r="T36" s="4"/>
    </row>
    <row r="37" spans="1:20" ht="15.75" customHeight="1" x14ac:dyDescent="0.25">
      <c r="A37" s="72">
        <v>11</v>
      </c>
      <c r="B37" s="13" t="s">
        <v>19</v>
      </c>
      <c r="C37" s="12">
        <v>14</v>
      </c>
      <c r="D37" s="47">
        <v>20</v>
      </c>
      <c r="E37" s="12"/>
      <c r="F37" s="12">
        <v>21.4</v>
      </c>
      <c r="G37" s="47">
        <v>30</v>
      </c>
      <c r="H37" s="12"/>
      <c r="I37" s="8"/>
      <c r="J37" s="12">
        <v>78.5</v>
      </c>
      <c r="K37" s="47">
        <v>100</v>
      </c>
      <c r="L37" s="12"/>
      <c r="M37" s="8"/>
      <c r="N37" s="12">
        <v>3</v>
      </c>
      <c r="O37" s="47">
        <v>3.3</v>
      </c>
      <c r="P37" s="12"/>
      <c r="Q37" s="8"/>
      <c r="R37" s="4"/>
      <c r="S37" s="4"/>
      <c r="T37" s="4"/>
    </row>
    <row r="38" spans="1:20" ht="15.75" customHeight="1" x14ac:dyDescent="0.25">
      <c r="A38" s="72"/>
      <c r="B38" s="13" t="s">
        <v>20</v>
      </c>
      <c r="C38" s="12">
        <v>17</v>
      </c>
      <c r="D38" s="47"/>
      <c r="E38" s="12"/>
      <c r="F38" s="12">
        <v>58.8</v>
      </c>
      <c r="G38" s="47"/>
      <c r="H38" s="12"/>
      <c r="I38" s="8"/>
      <c r="J38" s="12">
        <v>94</v>
      </c>
      <c r="K38" s="47"/>
      <c r="L38" s="12"/>
      <c r="M38" s="8"/>
      <c r="N38" s="12">
        <v>3.7</v>
      </c>
      <c r="O38" s="47"/>
      <c r="P38" s="12"/>
      <c r="Q38" s="8"/>
      <c r="R38" s="4"/>
      <c r="S38" s="4"/>
      <c r="T38" s="4"/>
    </row>
    <row r="39" spans="1:20" ht="15.75" customHeight="1" x14ac:dyDescent="0.25">
      <c r="A39" s="72"/>
      <c r="B39" s="13" t="s">
        <v>17</v>
      </c>
      <c r="C39" s="12">
        <v>16</v>
      </c>
      <c r="D39" s="47">
        <v>14</v>
      </c>
      <c r="E39" s="12"/>
      <c r="F39" s="14">
        <v>6.2</v>
      </c>
      <c r="G39" s="47">
        <v>50</v>
      </c>
      <c r="H39" s="12"/>
      <c r="I39" s="8"/>
      <c r="J39" s="12">
        <v>68.7</v>
      </c>
      <c r="K39" s="47">
        <v>100</v>
      </c>
      <c r="L39" s="12"/>
      <c r="M39" s="8"/>
      <c r="N39" s="12">
        <v>2.7</v>
      </c>
      <c r="O39" s="47">
        <v>3.6</v>
      </c>
      <c r="P39" s="12"/>
      <c r="Q39" s="8"/>
      <c r="R39" s="4"/>
      <c r="S39" s="4"/>
      <c r="T39" s="4"/>
    </row>
    <row r="40" spans="1:20" ht="15.75" customHeight="1" x14ac:dyDescent="0.25">
      <c r="A40" s="72"/>
      <c r="B40" s="13" t="s">
        <v>13</v>
      </c>
      <c r="C40" s="12">
        <v>9</v>
      </c>
      <c r="D40" s="47">
        <v>21</v>
      </c>
      <c r="E40" s="12"/>
      <c r="F40" s="12">
        <v>11</v>
      </c>
      <c r="G40" s="47">
        <v>38</v>
      </c>
      <c r="H40" s="12"/>
      <c r="I40" s="8"/>
      <c r="J40" s="12">
        <v>67</v>
      </c>
      <c r="K40" s="47">
        <v>95</v>
      </c>
      <c r="L40" s="12"/>
      <c r="M40" s="8"/>
      <c r="N40" s="12">
        <v>2.8</v>
      </c>
      <c r="O40" s="47">
        <v>3.3</v>
      </c>
      <c r="P40" s="12"/>
      <c r="Q40" s="8"/>
      <c r="R40" s="4"/>
      <c r="S40" s="4"/>
      <c r="T40" s="4"/>
    </row>
    <row r="41" spans="1:20" ht="15.75" customHeight="1" x14ac:dyDescent="0.25">
      <c r="A41" s="72"/>
      <c r="B41" s="13" t="s">
        <v>10</v>
      </c>
      <c r="C41" s="12">
        <v>14</v>
      </c>
      <c r="D41" s="47">
        <v>16</v>
      </c>
      <c r="E41" s="12"/>
      <c r="F41" s="12">
        <v>7.1</v>
      </c>
      <c r="G41" s="47">
        <v>50</v>
      </c>
      <c r="H41" s="12"/>
      <c r="I41" s="8"/>
      <c r="J41" s="12">
        <v>79</v>
      </c>
      <c r="K41" s="47">
        <v>87.5</v>
      </c>
      <c r="L41" s="12"/>
      <c r="M41" s="8"/>
      <c r="N41" s="12">
        <v>2.9</v>
      </c>
      <c r="O41" s="47">
        <v>3.4</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c r="E43" s="12"/>
      <c r="F43" s="12"/>
      <c r="G43" s="47"/>
      <c r="H43" s="12"/>
      <c r="I43" s="8"/>
      <c r="J43" s="12"/>
      <c r="K43" s="47"/>
      <c r="L43" s="12"/>
      <c r="M43" s="8"/>
      <c r="N43" s="12"/>
      <c r="O43" s="47"/>
      <c r="P43" s="12"/>
      <c r="Q43" s="8"/>
      <c r="R43" s="4"/>
      <c r="S43" s="4"/>
      <c r="T43" s="4"/>
    </row>
    <row r="44" spans="1:20" ht="38.25" x14ac:dyDescent="0.25">
      <c r="A44" s="72"/>
      <c r="B44" s="13" t="s">
        <v>23</v>
      </c>
      <c r="C44" s="12">
        <v>15</v>
      </c>
      <c r="D44" s="47">
        <v>26</v>
      </c>
      <c r="E44" s="12"/>
      <c r="F44" s="12">
        <v>33.4</v>
      </c>
      <c r="G44" s="47">
        <v>73</v>
      </c>
      <c r="H44" s="12"/>
      <c r="I44" s="8"/>
      <c r="J44" s="12">
        <v>93</v>
      </c>
      <c r="K44" s="47">
        <v>100</v>
      </c>
      <c r="L44" s="12"/>
      <c r="M44" s="8"/>
      <c r="N44" s="12">
        <v>3.3</v>
      </c>
      <c r="O44" s="47">
        <v>3.7</v>
      </c>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11" activePane="bottomRight" state="frozen"/>
      <selection pane="topRight" activeCell="B1" sqref="B1"/>
      <selection pane="bottomLeft" activeCell="A5" sqref="A5"/>
      <selection pane="bottomRight" sqref="A1:Q2"/>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customWidth="1"/>
    <col min="19" max="19" width="46.140625" customWidth="1"/>
    <col min="20" max="20" width="30" customWidth="1"/>
  </cols>
  <sheetData>
    <row r="1" spans="1:20" ht="15" customHeight="1" x14ac:dyDescent="0.25">
      <c r="A1" s="58" t="s">
        <v>127</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27" customHeight="1" x14ac:dyDescent="0.25">
      <c r="A5" s="68" t="s">
        <v>28</v>
      </c>
      <c r="B5" s="11" t="s">
        <v>6</v>
      </c>
      <c r="C5" s="12">
        <v>29</v>
      </c>
      <c r="D5" s="47">
        <v>17</v>
      </c>
      <c r="E5" s="12">
        <v>25</v>
      </c>
      <c r="F5" s="12">
        <v>44.8</v>
      </c>
      <c r="G5" s="47">
        <v>70.599999999999994</v>
      </c>
      <c r="H5" s="12">
        <v>40</v>
      </c>
      <c r="I5" s="8"/>
      <c r="J5" s="12">
        <v>93</v>
      </c>
      <c r="K5" s="47">
        <v>100</v>
      </c>
      <c r="L5" s="12">
        <v>76</v>
      </c>
      <c r="M5" s="8"/>
      <c r="N5" s="12">
        <v>3.4</v>
      </c>
      <c r="O5" s="47">
        <v>3.8</v>
      </c>
      <c r="P5" s="12">
        <v>3.2</v>
      </c>
      <c r="Q5" s="8"/>
      <c r="R5" s="7" t="s">
        <v>34</v>
      </c>
      <c r="S5" s="7" t="s">
        <v>34</v>
      </c>
      <c r="T5" s="7" t="s">
        <v>34</v>
      </c>
    </row>
    <row r="6" spans="1:20" ht="15.75" customHeight="1" x14ac:dyDescent="0.25">
      <c r="A6" s="69"/>
      <c r="B6" s="11" t="s">
        <v>7</v>
      </c>
      <c r="C6" s="12">
        <v>29</v>
      </c>
      <c r="D6" s="47">
        <v>17</v>
      </c>
      <c r="E6" s="12">
        <v>26</v>
      </c>
      <c r="F6" s="12">
        <v>41</v>
      </c>
      <c r="G6" s="47">
        <v>70.599999999999994</v>
      </c>
      <c r="H6" s="12">
        <v>38</v>
      </c>
      <c r="I6" s="8"/>
      <c r="J6" s="12">
        <v>93</v>
      </c>
      <c r="K6" s="47">
        <v>100</v>
      </c>
      <c r="L6" s="12">
        <v>77</v>
      </c>
      <c r="M6" s="8"/>
      <c r="N6" s="12">
        <v>3.3</v>
      </c>
      <c r="O6" s="47">
        <v>3.9</v>
      </c>
      <c r="P6" s="12">
        <v>3.3</v>
      </c>
      <c r="Q6" s="8"/>
      <c r="R6" s="4"/>
      <c r="S6" s="4"/>
      <c r="T6" s="4"/>
    </row>
    <row r="7" spans="1:20" ht="15.75" customHeight="1" x14ac:dyDescent="0.25">
      <c r="A7" s="69"/>
      <c r="B7" s="11" t="s">
        <v>8</v>
      </c>
      <c r="C7" s="12">
        <v>29</v>
      </c>
      <c r="D7" s="47">
        <v>17</v>
      </c>
      <c r="E7" s="12">
        <v>25</v>
      </c>
      <c r="F7" s="12">
        <v>55</v>
      </c>
      <c r="G7" s="47">
        <v>52.9</v>
      </c>
      <c r="H7" s="12">
        <v>36</v>
      </c>
      <c r="I7" s="8"/>
      <c r="J7" s="12">
        <v>100</v>
      </c>
      <c r="K7" s="47">
        <v>94</v>
      </c>
      <c r="L7" s="12">
        <v>96</v>
      </c>
      <c r="M7" s="8"/>
      <c r="N7" s="12">
        <v>3.6</v>
      </c>
      <c r="O7" s="47">
        <v>3.5</v>
      </c>
      <c r="P7" s="12">
        <v>3.3</v>
      </c>
      <c r="Q7" s="8"/>
      <c r="R7" s="4"/>
      <c r="S7" s="4"/>
      <c r="T7" s="4"/>
    </row>
    <row r="8" spans="1:20" ht="15.75" customHeight="1" x14ac:dyDescent="0.25">
      <c r="A8" s="68" t="s">
        <v>29</v>
      </c>
      <c r="B8" s="11" t="s">
        <v>6</v>
      </c>
      <c r="C8" s="12">
        <v>17</v>
      </c>
      <c r="D8" s="47">
        <v>28</v>
      </c>
      <c r="E8" s="12">
        <v>14</v>
      </c>
      <c r="F8" s="12">
        <v>47</v>
      </c>
      <c r="G8" s="47">
        <v>32.200000000000003</v>
      </c>
      <c r="H8" s="12">
        <v>43</v>
      </c>
      <c r="I8" s="8"/>
      <c r="J8" s="12">
        <v>82</v>
      </c>
      <c r="K8" s="47">
        <v>75</v>
      </c>
      <c r="L8" s="12">
        <v>93</v>
      </c>
      <c r="M8" s="8"/>
      <c r="N8" s="12">
        <v>3.3</v>
      </c>
      <c r="O8" s="47">
        <v>3.1</v>
      </c>
      <c r="P8" s="12">
        <v>2.7</v>
      </c>
      <c r="Q8" s="8"/>
      <c r="R8" s="4"/>
      <c r="S8" s="4"/>
      <c r="T8" s="4"/>
    </row>
    <row r="9" spans="1:20" ht="15.75" customHeight="1" x14ac:dyDescent="0.25">
      <c r="A9" s="69"/>
      <c r="B9" s="11" t="s">
        <v>7</v>
      </c>
      <c r="C9" s="12">
        <v>19</v>
      </c>
      <c r="D9" s="47">
        <v>27</v>
      </c>
      <c r="E9" s="12">
        <v>14</v>
      </c>
      <c r="F9" s="12">
        <v>47</v>
      </c>
      <c r="G9" s="47">
        <v>33.299999999999997</v>
      </c>
      <c r="H9" s="12">
        <v>43</v>
      </c>
      <c r="I9" s="8"/>
      <c r="J9" s="12">
        <v>84</v>
      </c>
      <c r="K9" s="47">
        <v>81.400000000000006</v>
      </c>
      <c r="L9" s="12">
        <v>71</v>
      </c>
      <c r="M9" s="8"/>
      <c r="N9" s="12">
        <v>3.4</v>
      </c>
      <c r="O9" s="47">
        <v>3.2</v>
      </c>
      <c r="P9" s="12">
        <v>3.1</v>
      </c>
      <c r="Q9" s="8"/>
      <c r="R9" s="4"/>
      <c r="S9" s="4"/>
      <c r="T9" s="4"/>
    </row>
    <row r="10" spans="1:20" ht="15.75" customHeight="1" x14ac:dyDescent="0.25">
      <c r="A10" s="69"/>
      <c r="B10" s="11" t="s">
        <v>9</v>
      </c>
      <c r="C10" s="12">
        <v>19</v>
      </c>
      <c r="D10" s="47">
        <v>27</v>
      </c>
      <c r="E10" s="12">
        <v>14</v>
      </c>
      <c r="F10" s="12">
        <v>63</v>
      </c>
      <c r="G10" s="47">
        <v>48</v>
      </c>
      <c r="H10" s="12">
        <v>64</v>
      </c>
      <c r="I10" s="8"/>
      <c r="J10" s="12">
        <v>100</v>
      </c>
      <c r="K10" s="47">
        <v>96</v>
      </c>
      <c r="L10" s="12">
        <v>100</v>
      </c>
      <c r="M10" s="8"/>
      <c r="N10" s="12">
        <v>3.8</v>
      </c>
      <c r="O10" s="47">
        <v>3.5</v>
      </c>
      <c r="P10" s="12">
        <v>3.8</v>
      </c>
      <c r="Q10" s="8"/>
      <c r="R10" s="4"/>
      <c r="S10" s="4"/>
      <c r="T10" s="4"/>
    </row>
    <row r="11" spans="1:20" ht="15.75" customHeight="1" x14ac:dyDescent="0.25">
      <c r="A11" s="69"/>
      <c r="B11" s="11" t="s">
        <v>10</v>
      </c>
      <c r="C11" s="12">
        <v>20</v>
      </c>
      <c r="D11" s="47">
        <v>25</v>
      </c>
      <c r="E11" s="12">
        <v>14</v>
      </c>
      <c r="F11" s="12">
        <v>35</v>
      </c>
      <c r="G11" s="47">
        <v>28</v>
      </c>
      <c r="H11" s="12">
        <v>43</v>
      </c>
      <c r="I11" s="8"/>
      <c r="J11" s="12">
        <v>95</v>
      </c>
      <c r="K11" s="47">
        <v>100</v>
      </c>
      <c r="L11" s="12">
        <v>93</v>
      </c>
      <c r="M11" s="8"/>
      <c r="N11" s="12">
        <v>3.3</v>
      </c>
      <c r="O11" s="47">
        <v>3.3</v>
      </c>
      <c r="P11" s="12">
        <v>3.4</v>
      </c>
      <c r="Q11" s="8"/>
      <c r="R11" s="4"/>
      <c r="S11" s="4"/>
      <c r="T11" s="4"/>
    </row>
    <row r="12" spans="1:20" ht="15.75" customHeight="1" x14ac:dyDescent="0.25">
      <c r="A12" s="68" t="s">
        <v>30</v>
      </c>
      <c r="B12" s="11" t="s">
        <v>6</v>
      </c>
      <c r="C12" s="12">
        <v>12</v>
      </c>
      <c r="D12" s="47">
        <v>19</v>
      </c>
      <c r="E12" s="12">
        <v>27</v>
      </c>
      <c r="F12" s="12">
        <v>16.7</v>
      </c>
      <c r="G12" s="47">
        <v>42</v>
      </c>
      <c r="H12" s="12">
        <v>19</v>
      </c>
      <c r="I12" s="8"/>
      <c r="J12" s="12">
        <v>100</v>
      </c>
      <c r="K12" s="47">
        <v>68</v>
      </c>
      <c r="L12" s="12">
        <v>70</v>
      </c>
      <c r="M12" s="8"/>
      <c r="N12" s="12">
        <v>3.2</v>
      </c>
      <c r="O12" s="47">
        <v>3.1</v>
      </c>
      <c r="P12" s="12">
        <v>2.9</v>
      </c>
      <c r="Q12" s="8"/>
      <c r="R12" s="4"/>
      <c r="S12" s="4"/>
      <c r="T12" s="4"/>
    </row>
    <row r="13" spans="1:20" ht="15.75" customHeight="1" x14ac:dyDescent="0.25">
      <c r="A13" s="69"/>
      <c r="B13" s="11" t="s">
        <v>7</v>
      </c>
      <c r="C13" s="12">
        <v>12</v>
      </c>
      <c r="D13" s="47">
        <v>18</v>
      </c>
      <c r="E13" s="12">
        <v>25</v>
      </c>
      <c r="F13" s="12">
        <v>33</v>
      </c>
      <c r="G13" s="47">
        <v>44</v>
      </c>
      <c r="H13" s="12">
        <v>44</v>
      </c>
      <c r="I13" s="8"/>
      <c r="J13" s="12">
        <v>92</v>
      </c>
      <c r="K13" s="47">
        <v>77.7</v>
      </c>
      <c r="L13" s="12">
        <v>88</v>
      </c>
      <c r="M13" s="8"/>
      <c r="N13" s="12">
        <v>3.2</v>
      </c>
      <c r="O13" s="47">
        <v>3.2</v>
      </c>
      <c r="P13" s="12">
        <v>3.4</v>
      </c>
      <c r="Q13" s="8"/>
      <c r="R13" s="4"/>
      <c r="S13" s="4"/>
      <c r="T13" s="4"/>
    </row>
    <row r="14" spans="1:20" ht="15.75" customHeight="1" x14ac:dyDescent="0.25">
      <c r="A14" s="69"/>
      <c r="B14" s="11" t="s">
        <v>10</v>
      </c>
      <c r="C14" s="12">
        <v>12</v>
      </c>
      <c r="D14" s="47">
        <v>18</v>
      </c>
      <c r="E14" s="12">
        <v>26</v>
      </c>
      <c r="F14" s="12">
        <v>33</v>
      </c>
      <c r="G14" s="47">
        <v>38.9</v>
      </c>
      <c r="H14" s="12">
        <v>54</v>
      </c>
      <c r="I14" s="8"/>
      <c r="J14" s="12">
        <v>75</v>
      </c>
      <c r="K14" s="47">
        <v>94.5</v>
      </c>
      <c r="L14" s="12">
        <v>100</v>
      </c>
      <c r="M14" s="8"/>
      <c r="N14" s="12">
        <v>3.1</v>
      </c>
      <c r="O14" s="47">
        <v>3.4</v>
      </c>
      <c r="P14" s="12">
        <v>3.6</v>
      </c>
      <c r="Q14" s="8"/>
      <c r="R14" s="4"/>
      <c r="S14" s="4"/>
      <c r="T14" s="4"/>
    </row>
    <row r="15" spans="1:20" ht="15.75" customHeight="1" x14ac:dyDescent="0.25">
      <c r="A15" s="69"/>
      <c r="B15" s="11" t="s">
        <v>11</v>
      </c>
      <c r="C15" s="12">
        <v>12</v>
      </c>
      <c r="D15" s="47">
        <v>17</v>
      </c>
      <c r="E15" s="12">
        <v>28</v>
      </c>
      <c r="F15" s="12">
        <v>25</v>
      </c>
      <c r="G15" s="47">
        <v>17.600000000000001</v>
      </c>
      <c r="H15" s="12">
        <v>36</v>
      </c>
      <c r="I15" s="8"/>
      <c r="J15" s="12">
        <v>100</v>
      </c>
      <c r="K15" s="47">
        <v>94</v>
      </c>
      <c r="L15" s="12">
        <v>89</v>
      </c>
      <c r="M15" s="8"/>
      <c r="N15" s="12">
        <v>3.3</v>
      </c>
      <c r="O15" s="47">
        <v>3.1</v>
      </c>
      <c r="P15" s="12">
        <v>3.3</v>
      </c>
      <c r="Q15" s="8"/>
      <c r="R15" s="4"/>
      <c r="S15" s="4"/>
      <c r="T15" s="4"/>
    </row>
    <row r="16" spans="1:20" ht="15.75" customHeight="1" x14ac:dyDescent="0.25">
      <c r="A16" s="69"/>
      <c r="B16" s="11" t="s">
        <v>12</v>
      </c>
      <c r="C16" s="12">
        <v>12</v>
      </c>
      <c r="D16" s="47">
        <v>19</v>
      </c>
      <c r="E16" s="12">
        <v>28</v>
      </c>
      <c r="F16" s="12">
        <v>41</v>
      </c>
      <c r="G16" s="47">
        <v>21.8</v>
      </c>
      <c r="H16" s="12">
        <v>32</v>
      </c>
      <c r="I16" s="8"/>
      <c r="J16" s="12">
        <v>99</v>
      </c>
      <c r="K16" s="47">
        <v>85</v>
      </c>
      <c r="L16" s="12">
        <v>71</v>
      </c>
      <c r="M16" s="8"/>
      <c r="N16" s="12">
        <v>3.5</v>
      </c>
      <c r="O16" s="47">
        <v>3.1</v>
      </c>
      <c r="P16" s="12">
        <v>3</v>
      </c>
      <c r="Q16" s="8"/>
      <c r="R16" s="4"/>
      <c r="S16" s="4"/>
      <c r="T16" s="4"/>
    </row>
    <row r="17" spans="1:20" ht="15.75" customHeight="1" x14ac:dyDescent="0.25">
      <c r="A17" s="75"/>
      <c r="B17" s="11" t="s">
        <v>9</v>
      </c>
      <c r="C17" s="12">
        <v>12</v>
      </c>
      <c r="D17" s="47">
        <v>19</v>
      </c>
      <c r="E17" s="12">
        <v>30</v>
      </c>
      <c r="F17" s="12">
        <v>33</v>
      </c>
      <c r="G17" s="52">
        <v>47</v>
      </c>
      <c r="H17" s="12">
        <v>50</v>
      </c>
      <c r="I17" s="8"/>
      <c r="J17" s="12">
        <v>75</v>
      </c>
      <c r="K17" s="47">
        <v>100</v>
      </c>
      <c r="L17" s="12">
        <v>97</v>
      </c>
      <c r="M17" s="8"/>
      <c r="N17" s="12">
        <v>3.1</v>
      </c>
      <c r="O17" s="47">
        <v>3.5</v>
      </c>
      <c r="P17" s="12">
        <v>3.5</v>
      </c>
      <c r="Q17" s="8"/>
      <c r="R17" s="4"/>
      <c r="S17" s="4"/>
      <c r="T17" s="4"/>
    </row>
    <row r="18" spans="1:20" ht="15.75" customHeight="1" x14ac:dyDescent="0.25">
      <c r="A18" s="60" t="s">
        <v>31</v>
      </c>
      <c r="B18" s="11" t="s">
        <v>6</v>
      </c>
      <c r="C18" s="12"/>
      <c r="D18" s="47">
        <v>11</v>
      </c>
      <c r="E18" s="12">
        <v>21</v>
      </c>
      <c r="F18" s="12"/>
      <c r="G18" s="47">
        <v>18</v>
      </c>
      <c r="H18" s="12">
        <v>5</v>
      </c>
      <c r="I18" s="8"/>
      <c r="J18" s="12"/>
      <c r="K18" s="47">
        <v>54.6</v>
      </c>
      <c r="L18" s="12">
        <v>33</v>
      </c>
      <c r="M18" s="8"/>
      <c r="N18" s="12"/>
      <c r="O18" s="47">
        <v>2.7</v>
      </c>
      <c r="P18" s="12">
        <v>2.4</v>
      </c>
      <c r="Q18" s="8"/>
      <c r="R18" s="4"/>
      <c r="S18" s="4"/>
      <c r="T18" s="4"/>
    </row>
    <row r="19" spans="1:20" ht="15.75" customHeight="1" x14ac:dyDescent="0.25">
      <c r="A19" s="61"/>
      <c r="B19" s="11" t="s">
        <v>7</v>
      </c>
      <c r="C19" s="12"/>
      <c r="D19" s="47">
        <v>12</v>
      </c>
      <c r="E19" s="12">
        <v>20</v>
      </c>
      <c r="F19" s="12"/>
      <c r="G19" s="47">
        <v>50</v>
      </c>
      <c r="H19" s="12">
        <v>20</v>
      </c>
      <c r="I19" s="8"/>
      <c r="J19" s="12"/>
      <c r="K19" s="47">
        <v>83</v>
      </c>
      <c r="L19" s="12">
        <v>90</v>
      </c>
      <c r="M19" s="8"/>
      <c r="N19" s="12"/>
      <c r="O19" s="47">
        <v>3.5</v>
      </c>
      <c r="P19" s="12">
        <v>3.2</v>
      </c>
      <c r="Q19" s="8"/>
      <c r="R19" s="4"/>
      <c r="S19" s="4"/>
      <c r="T19" s="4"/>
    </row>
    <row r="20" spans="1:20" ht="15.75" customHeight="1" x14ac:dyDescent="0.25">
      <c r="A20" s="61"/>
      <c r="B20" s="13" t="s">
        <v>13</v>
      </c>
      <c r="C20" s="12"/>
      <c r="D20" s="47">
        <v>12</v>
      </c>
      <c r="E20" s="12">
        <v>16</v>
      </c>
      <c r="F20" s="12"/>
      <c r="G20" s="47">
        <v>33</v>
      </c>
      <c r="H20" s="12">
        <v>19</v>
      </c>
      <c r="I20" s="8"/>
      <c r="J20" s="12"/>
      <c r="K20" s="47">
        <v>83</v>
      </c>
      <c r="L20" s="12">
        <v>88</v>
      </c>
      <c r="M20" s="8"/>
      <c r="N20" s="12"/>
      <c r="O20" s="47">
        <v>3.2</v>
      </c>
      <c r="P20" s="12">
        <v>3.1</v>
      </c>
      <c r="Q20" s="8"/>
      <c r="R20" s="4"/>
      <c r="S20" s="4"/>
      <c r="T20" s="4"/>
    </row>
    <row r="21" spans="1:20" ht="15.75" customHeight="1" x14ac:dyDescent="0.25">
      <c r="A21" s="61"/>
      <c r="B21" s="13" t="s">
        <v>11</v>
      </c>
      <c r="C21" s="12"/>
      <c r="D21" s="47">
        <v>11</v>
      </c>
      <c r="E21" s="12">
        <v>28</v>
      </c>
      <c r="F21" s="12"/>
      <c r="G21" s="47">
        <v>0</v>
      </c>
      <c r="H21" s="12">
        <v>36</v>
      </c>
      <c r="I21" s="8"/>
      <c r="J21" s="12"/>
      <c r="K21" s="47">
        <v>81.8</v>
      </c>
      <c r="L21" s="12">
        <v>89</v>
      </c>
      <c r="M21" s="8"/>
      <c r="N21" s="12"/>
      <c r="O21" s="47">
        <v>2.8</v>
      </c>
      <c r="P21" s="12">
        <v>2.6</v>
      </c>
      <c r="Q21" s="8"/>
      <c r="R21" s="4"/>
      <c r="S21" s="4"/>
      <c r="T21" s="4"/>
    </row>
    <row r="22" spans="1:20" ht="15.75" customHeight="1" x14ac:dyDescent="0.25">
      <c r="A22" s="61"/>
      <c r="B22" s="13" t="s">
        <v>10</v>
      </c>
      <c r="C22" s="12"/>
      <c r="D22" s="47">
        <v>12</v>
      </c>
      <c r="E22" s="12">
        <v>21</v>
      </c>
      <c r="F22" s="12"/>
      <c r="G22" s="47">
        <v>41.7</v>
      </c>
      <c r="H22" s="12">
        <v>44</v>
      </c>
      <c r="I22" s="8"/>
      <c r="J22" s="12"/>
      <c r="K22" s="47">
        <v>100</v>
      </c>
      <c r="L22" s="12">
        <v>69</v>
      </c>
      <c r="M22" s="8"/>
      <c r="N22" s="12"/>
      <c r="O22" s="47">
        <v>3.4</v>
      </c>
      <c r="P22" s="12">
        <v>3.1</v>
      </c>
      <c r="Q22" s="8"/>
      <c r="R22" s="4"/>
      <c r="S22" s="4"/>
      <c r="T22" s="4"/>
    </row>
    <row r="23" spans="1:20" ht="15.75" customHeight="1" x14ac:dyDescent="0.25">
      <c r="A23" s="61"/>
      <c r="B23" s="13" t="s">
        <v>9</v>
      </c>
      <c r="C23" s="12"/>
      <c r="D23" s="47">
        <v>12</v>
      </c>
      <c r="E23" s="12">
        <v>20</v>
      </c>
      <c r="F23" s="12"/>
      <c r="G23" s="47">
        <v>25</v>
      </c>
      <c r="H23" s="12">
        <v>40</v>
      </c>
      <c r="I23" s="8"/>
      <c r="J23" s="12"/>
      <c r="K23" s="47">
        <v>91.7</v>
      </c>
      <c r="L23" s="12">
        <v>95</v>
      </c>
      <c r="M23" s="8"/>
      <c r="N23" s="12"/>
      <c r="O23" s="47">
        <v>3.2</v>
      </c>
      <c r="P23" s="12">
        <v>3.4</v>
      </c>
      <c r="Q23" s="8"/>
      <c r="R23" s="4"/>
      <c r="S23" s="4"/>
      <c r="T23" s="4"/>
    </row>
    <row r="24" spans="1:20" ht="15.75" customHeight="1" x14ac:dyDescent="0.25">
      <c r="A24" s="61"/>
      <c r="B24" s="11" t="s">
        <v>12</v>
      </c>
      <c r="C24" s="12"/>
      <c r="D24" s="47">
        <v>12</v>
      </c>
      <c r="E24" s="12">
        <v>20</v>
      </c>
      <c r="F24" s="12"/>
      <c r="G24" s="47">
        <v>25</v>
      </c>
      <c r="H24" s="12">
        <v>30</v>
      </c>
      <c r="I24" s="8"/>
      <c r="J24" s="12"/>
      <c r="K24" s="47">
        <v>58</v>
      </c>
      <c r="L24" s="12">
        <v>70</v>
      </c>
      <c r="M24" s="8"/>
      <c r="N24" s="12"/>
      <c r="O24" s="47">
        <v>2.8</v>
      </c>
      <c r="P24" s="12">
        <v>3</v>
      </c>
      <c r="Q24" s="8"/>
      <c r="R24" s="4"/>
      <c r="S24" s="4"/>
      <c r="T24" s="4"/>
    </row>
    <row r="25" spans="1:20" ht="15.75" customHeight="1" x14ac:dyDescent="0.25">
      <c r="A25" s="61"/>
      <c r="B25" s="13" t="s">
        <v>14</v>
      </c>
      <c r="C25" s="12"/>
      <c r="D25" s="47">
        <v>12</v>
      </c>
      <c r="E25" s="12">
        <v>9</v>
      </c>
      <c r="F25" s="12"/>
      <c r="G25" s="47">
        <v>16.7</v>
      </c>
      <c r="H25" s="12">
        <v>25</v>
      </c>
      <c r="I25" s="8"/>
      <c r="J25" s="12"/>
      <c r="K25" s="47">
        <v>58</v>
      </c>
      <c r="L25" s="12">
        <v>55</v>
      </c>
      <c r="M25" s="8"/>
      <c r="N25" s="12"/>
      <c r="O25" s="47">
        <v>2.8</v>
      </c>
      <c r="P25" s="12">
        <v>2.9</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11</v>
      </c>
      <c r="F28" s="12"/>
      <c r="G28" s="47"/>
      <c r="H28" s="12">
        <v>0</v>
      </c>
      <c r="I28" s="8"/>
      <c r="J28" s="12"/>
      <c r="K28" s="47"/>
      <c r="L28" s="12">
        <v>45</v>
      </c>
      <c r="M28" s="8"/>
      <c r="N28" s="12"/>
      <c r="O28" s="47"/>
      <c r="P28" s="12">
        <v>2.5</v>
      </c>
      <c r="Q28" s="8"/>
      <c r="R28" s="4"/>
      <c r="S28" s="4"/>
      <c r="T28" s="4"/>
    </row>
    <row r="29" spans="1:20" ht="15.75" customHeight="1" x14ac:dyDescent="0.25">
      <c r="A29" s="61"/>
      <c r="B29" s="11" t="s">
        <v>7</v>
      </c>
      <c r="C29" s="12"/>
      <c r="D29" s="47"/>
      <c r="E29" s="12">
        <v>12</v>
      </c>
      <c r="F29" s="12"/>
      <c r="G29" s="47"/>
      <c r="H29" s="12">
        <v>0</v>
      </c>
      <c r="I29" s="8"/>
      <c r="J29" s="12"/>
      <c r="K29" s="47"/>
      <c r="L29" s="12">
        <v>83</v>
      </c>
      <c r="M29" s="8"/>
      <c r="N29" s="12"/>
      <c r="O29" s="47"/>
      <c r="P29" s="12">
        <v>2.8</v>
      </c>
      <c r="Q29" s="8"/>
      <c r="R29" s="4"/>
      <c r="S29" s="4"/>
      <c r="T29" s="4"/>
    </row>
    <row r="30" spans="1:20" ht="15.75" customHeight="1" x14ac:dyDescent="0.25">
      <c r="A30" s="61"/>
      <c r="B30" s="13" t="s">
        <v>9</v>
      </c>
      <c r="C30" s="12"/>
      <c r="D30" s="47"/>
      <c r="E30" s="12">
        <v>12</v>
      </c>
      <c r="F30" s="12"/>
      <c r="G30" s="47"/>
      <c r="H30" s="12">
        <v>50</v>
      </c>
      <c r="I30" s="8"/>
      <c r="J30" s="12"/>
      <c r="K30" s="47"/>
      <c r="L30" s="12">
        <v>100</v>
      </c>
      <c r="M30" s="8"/>
      <c r="N30" s="12"/>
      <c r="O30" s="47"/>
      <c r="P30" s="12">
        <v>3.5</v>
      </c>
      <c r="Q30" s="8"/>
      <c r="R30" s="4"/>
      <c r="S30" s="4"/>
      <c r="T30" s="4"/>
    </row>
    <row r="31" spans="1:20" ht="15.75" customHeight="1" x14ac:dyDescent="0.25">
      <c r="A31" s="61"/>
      <c r="B31" s="13" t="s">
        <v>10</v>
      </c>
      <c r="C31" s="12"/>
      <c r="D31" s="47"/>
      <c r="E31" s="12">
        <v>12</v>
      </c>
      <c r="F31" s="12"/>
      <c r="G31" s="47"/>
      <c r="H31" s="12">
        <v>33</v>
      </c>
      <c r="I31" s="8"/>
      <c r="J31" s="12"/>
      <c r="K31" s="47"/>
      <c r="L31" s="12">
        <v>100</v>
      </c>
      <c r="M31" s="8"/>
      <c r="N31" s="12"/>
      <c r="O31" s="47"/>
      <c r="P31" s="12">
        <v>3.3</v>
      </c>
      <c r="Q31" s="8"/>
      <c r="R31" s="4"/>
      <c r="S31" s="4"/>
      <c r="T31" s="4"/>
    </row>
    <row r="32" spans="1:20" ht="15.75" customHeight="1" x14ac:dyDescent="0.25">
      <c r="A32" s="61"/>
      <c r="B32" s="11" t="s">
        <v>12</v>
      </c>
      <c r="C32" s="12"/>
      <c r="D32" s="47"/>
      <c r="E32" s="12">
        <v>11</v>
      </c>
      <c r="F32" s="12"/>
      <c r="G32" s="47"/>
      <c r="H32" s="12">
        <v>27</v>
      </c>
      <c r="I32" s="8"/>
      <c r="J32" s="12"/>
      <c r="K32" s="47"/>
      <c r="L32" s="12">
        <v>81</v>
      </c>
      <c r="M32" s="8"/>
      <c r="N32" s="12"/>
      <c r="O32" s="47"/>
      <c r="P32" s="12">
        <v>3.1</v>
      </c>
      <c r="Q32" s="8"/>
      <c r="R32" s="4"/>
      <c r="S32" s="4"/>
      <c r="T32" s="4"/>
    </row>
    <row r="33" spans="1:20" ht="15.75" customHeight="1" x14ac:dyDescent="0.25">
      <c r="A33" s="61"/>
      <c r="B33" s="13" t="s">
        <v>11</v>
      </c>
      <c r="C33" s="12"/>
      <c r="D33" s="47"/>
      <c r="E33" s="12">
        <v>12</v>
      </c>
      <c r="F33" s="12"/>
      <c r="G33" s="47"/>
      <c r="H33" s="12">
        <v>33</v>
      </c>
      <c r="I33" s="8"/>
      <c r="J33" s="12"/>
      <c r="K33" s="47"/>
      <c r="L33" s="12">
        <v>100</v>
      </c>
      <c r="M33" s="8"/>
      <c r="N33" s="12"/>
      <c r="O33" s="47"/>
      <c r="P33" s="12">
        <v>2.4</v>
      </c>
      <c r="Q33" s="8"/>
      <c r="R33" s="4"/>
      <c r="S33" s="4"/>
      <c r="T33" s="4"/>
    </row>
    <row r="34" spans="1:20" ht="15.75" customHeight="1" x14ac:dyDescent="0.25">
      <c r="A34" s="61"/>
      <c r="B34" s="13" t="s">
        <v>13</v>
      </c>
      <c r="C34" s="12"/>
      <c r="D34" s="47"/>
      <c r="E34" s="12">
        <v>13</v>
      </c>
      <c r="F34" s="12"/>
      <c r="G34" s="47"/>
      <c r="H34" s="12">
        <v>23</v>
      </c>
      <c r="I34" s="8"/>
      <c r="J34" s="12"/>
      <c r="K34" s="47"/>
      <c r="L34" s="12">
        <v>84</v>
      </c>
      <c r="M34" s="8"/>
      <c r="N34" s="12"/>
      <c r="O34" s="47"/>
      <c r="P34" s="12">
        <v>3.1</v>
      </c>
      <c r="Q34" s="8"/>
      <c r="R34" s="4"/>
      <c r="S34" s="4"/>
      <c r="T34" s="4"/>
    </row>
    <row r="35" spans="1:20" ht="15.75" customHeight="1" x14ac:dyDescent="0.25">
      <c r="A35" s="62"/>
      <c r="B35" s="11" t="s">
        <v>17</v>
      </c>
      <c r="C35" s="12"/>
      <c r="D35" s="47"/>
      <c r="E35" s="12">
        <v>13</v>
      </c>
      <c r="F35" s="12"/>
      <c r="G35" s="47"/>
      <c r="H35" s="12">
        <v>0</v>
      </c>
      <c r="I35" s="8"/>
      <c r="J35" s="12"/>
      <c r="K35" s="47"/>
      <c r="L35" s="12">
        <v>30</v>
      </c>
      <c r="M35" s="8"/>
      <c r="N35" s="12"/>
      <c r="O35" s="47"/>
      <c r="P35" s="12">
        <v>2.2999999999999998</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7</v>
      </c>
      <c r="D37" s="47">
        <v>6</v>
      </c>
      <c r="E37" s="12"/>
      <c r="F37" s="12">
        <v>85.6</v>
      </c>
      <c r="G37" s="47">
        <v>66.7</v>
      </c>
      <c r="H37" s="12"/>
      <c r="I37" s="8"/>
      <c r="J37" s="12">
        <v>100</v>
      </c>
      <c r="K37" s="47">
        <v>100</v>
      </c>
      <c r="L37" s="12"/>
      <c r="M37" s="8"/>
      <c r="N37" s="12">
        <v>4</v>
      </c>
      <c r="O37" s="47">
        <v>3.7</v>
      </c>
      <c r="P37" s="12"/>
      <c r="Q37" s="8"/>
      <c r="R37" s="4"/>
      <c r="S37" s="4"/>
      <c r="T37" s="4"/>
    </row>
    <row r="38" spans="1:20" ht="15.75" customHeight="1" x14ac:dyDescent="0.25">
      <c r="A38" s="72"/>
      <c r="B38" s="13" t="s">
        <v>20</v>
      </c>
      <c r="C38" s="12">
        <v>7</v>
      </c>
      <c r="D38" s="47">
        <v>6</v>
      </c>
      <c r="E38" s="12"/>
      <c r="F38" s="12">
        <v>14.3</v>
      </c>
      <c r="G38" s="47">
        <v>100</v>
      </c>
      <c r="H38" s="12"/>
      <c r="I38" s="8"/>
      <c r="J38" s="12">
        <v>100</v>
      </c>
      <c r="K38" s="47">
        <v>100</v>
      </c>
      <c r="L38" s="12"/>
      <c r="M38" s="8"/>
      <c r="N38" s="12">
        <v>3.1</v>
      </c>
      <c r="O38" s="47">
        <v>4.2</v>
      </c>
      <c r="P38" s="12"/>
      <c r="Q38" s="8"/>
      <c r="R38" s="4"/>
      <c r="S38" s="4"/>
      <c r="T38" s="4"/>
    </row>
    <row r="39" spans="1:20" ht="15.75" customHeight="1" x14ac:dyDescent="0.25">
      <c r="A39" s="72"/>
      <c r="B39" s="13" t="s">
        <v>17</v>
      </c>
      <c r="C39" s="12">
        <v>8</v>
      </c>
      <c r="D39" s="47">
        <v>2</v>
      </c>
      <c r="E39" s="12"/>
      <c r="F39" s="12">
        <v>25</v>
      </c>
      <c r="G39" s="47">
        <v>0</v>
      </c>
      <c r="H39" s="12"/>
      <c r="I39" s="8"/>
      <c r="J39" s="12">
        <v>100</v>
      </c>
      <c r="K39" s="47">
        <v>100</v>
      </c>
      <c r="L39" s="12"/>
      <c r="M39" s="8"/>
      <c r="N39" s="12">
        <v>3.3</v>
      </c>
      <c r="O39" s="47">
        <v>3</v>
      </c>
      <c r="P39" s="12"/>
      <c r="Q39" s="8"/>
      <c r="R39" s="4"/>
      <c r="S39" s="4"/>
      <c r="T39" s="4"/>
    </row>
    <row r="40" spans="1:20" ht="15.75" customHeight="1" x14ac:dyDescent="0.25">
      <c r="A40" s="72"/>
      <c r="B40" s="13" t="s">
        <v>13</v>
      </c>
      <c r="C40" s="12">
        <v>8</v>
      </c>
      <c r="D40" s="47">
        <v>6</v>
      </c>
      <c r="E40" s="12"/>
      <c r="F40" s="12">
        <v>37.5</v>
      </c>
      <c r="G40" s="47">
        <v>66.7</v>
      </c>
      <c r="H40" s="12"/>
      <c r="I40" s="8"/>
      <c r="J40" s="12">
        <v>63</v>
      </c>
      <c r="K40" s="47">
        <v>100</v>
      </c>
      <c r="L40" s="12"/>
      <c r="M40" s="8"/>
      <c r="N40" s="12">
        <v>3</v>
      </c>
      <c r="O40" s="47">
        <v>3.7</v>
      </c>
      <c r="P40" s="12"/>
      <c r="Q40" s="8"/>
      <c r="R40" s="4"/>
      <c r="S40" s="4"/>
      <c r="T40" s="4"/>
    </row>
    <row r="41" spans="1:20" ht="15.75" customHeight="1" x14ac:dyDescent="0.25">
      <c r="A41" s="72"/>
      <c r="B41" s="13" t="s">
        <v>10</v>
      </c>
      <c r="C41" s="12">
        <v>8</v>
      </c>
      <c r="D41" s="47">
        <v>4</v>
      </c>
      <c r="E41" s="12"/>
      <c r="F41" s="12">
        <v>25</v>
      </c>
      <c r="G41" s="47">
        <v>50</v>
      </c>
      <c r="H41" s="12"/>
      <c r="I41" s="8"/>
      <c r="J41" s="12">
        <v>100</v>
      </c>
      <c r="K41" s="47">
        <v>100</v>
      </c>
      <c r="L41" s="12"/>
      <c r="M41" s="8"/>
      <c r="N41" s="12">
        <v>3.3</v>
      </c>
      <c r="O41" s="47">
        <v>3.5</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v>4</v>
      </c>
      <c r="E43" s="12"/>
      <c r="F43" s="12"/>
      <c r="G43" s="47">
        <v>100</v>
      </c>
      <c r="H43" s="12"/>
      <c r="I43" s="8"/>
      <c r="J43" s="12"/>
      <c r="K43" s="47">
        <v>100</v>
      </c>
      <c r="L43" s="12"/>
      <c r="M43" s="8"/>
      <c r="N43" s="12"/>
      <c r="O43" s="47">
        <v>5</v>
      </c>
      <c r="P43" s="12"/>
      <c r="Q43" s="8"/>
      <c r="R43" s="4"/>
      <c r="S43" s="4"/>
      <c r="T43" s="4"/>
    </row>
    <row r="44" spans="1:20" ht="38.25" x14ac:dyDescent="0.25">
      <c r="A44" s="72"/>
      <c r="B44" s="13" t="s">
        <v>23</v>
      </c>
      <c r="C44" s="12"/>
      <c r="D44" s="47"/>
      <c r="E44" s="12"/>
      <c r="F44" s="12"/>
      <c r="G44" s="47"/>
      <c r="H44" s="12"/>
      <c r="I44" s="8"/>
      <c r="J44" s="12"/>
      <c r="K44" s="47"/>
      <c r="L44" s="12"/>
      <c r="M44" s="8"/>
      <c r="N44" s="12"/>
      <c r="O44" s="47"/>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11" activePane="bottomRight" state="frozen"/>
      <selection pane="topRight" activeCell="B1" sqref="B1"/>
      <selection pane="bottomLeft" activeCell="A5" sqref="A5"/>
      <selection pane="bottomRight" activeCell="R1" sqref="R1:T1048576"/>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9" max="9" width="9.140625" style="49"/>
    <col min="10" max="10" width="9.140625" style="14"/>
    <col min="11" max="11" width="9.140625" style="48"/>
    <col min="12" max="12" width="9.140625" style="14"/>
    <col min="13" max="13" width="9.140625" style="49"/>
    <col min="14" max="14" width="9.140625" style="14"/>
    <col min="15" max="15" width="9.140625" style="48"/>
    <col min="16" max="16" width="9.140625" style="14"/>
    <col min="17" max="17" width="9.140625" style="49"/>
    <col min="18" max="18" width="62.85546875" hidden="1" customWidth="1"/>
    <col min="19" max="19" width="46.140625" hidden="1" customWidth="1"/>
    <col min="20" max="20" width="30" hidden="1" customWidth="1"/>
  </cols>
  <sheetData>
    <row r="1" spans="1:20" ht="15" customHeight="1" x14ac:dyDescent="0.25">
      <c r="A1" s="58" t="s">
        <v>128</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5" t="s">
        <v>5</v>
      </c>
      <c r="N4" s="10">
        <v>2018</v>
      </c>
      <c r="O4" s="46">
        <v>2019</v>
      </c>
      <c r="P4" s="10">
        <v>2020</v>
      </c>
      <c r="Q4" s="5" t="s">
        <v>5</v>
      </c>
      <c r="R4" s="6">
        <v>2018</v>
      </c>
      <c r="S4" s="6">
        <v>2019</v>
      </c>
      <c r="T4" s="6">
        <v>2020</v>
      </c>
    </row>
    <row r="5" spans="1:20" ht="40.5" customHeight="1" x14ac:dyDescent="0.25">
      <c r="A5" s="68" t="s">
        <v>28</v>
      </c>
      <c r="B5" s="11" t="s">
        <v>6</v>
      </c>
      <c r="C5" s="12">
        <v>34</v>
      </c>
      <c r="D5" s="47">
        <v>33</v>
      </c>
      <c r="E5" s="12">
        <v>32</v>
      </c>
      <c r="F5" s="12">
        <v>58.9</v>
      </c>
      <c r="G5" s="47">
        <v>60.6</v>
      </c>
      <c r="H5" s="12">
        <v>34</v>
      </c>
      <c r="I5" s="8"/>
      <c r="J5" s="12">
        <v>85</v>
      </c>
      <c r="K5" s="47">
        <v>100</v>
      </c>
      <c r="L5" s="12">
        <v>84</v>
      </c>
      <c r="M5" s="8"/>
      <c r="N5" s="12">
        <v>3.6</v>
      </c>
      <c r="O5" s="47">
        <v>3.7</v>
      </c>
      <c r="P5" s="12">
        <v>3.3</v>
      </c>
      <c r="Q5" s="8"/>
      <c r="R5" s="7" t="s">
        <v>34</v>
      </c>
      <c r="S5" s="7" t="s">
        <v>34</v>
      </c>
      <c r="T5" s="7" t="s">
        <v>34</v>
      </c>
    </row>
    <row r="6" spans="1:20" ht="15.75" customHeight="1" x14ac:dyDescent="0.25">
      <c r="A6" s="69"/>
      <c r="B6" s="11" t="s">
        <v>7</v>
      </c>
      <c r="C6" s="12">
        <v>33</v>
      </c>
      <c r="D6" s="47">
        <v>33</v>
      </c>
      <c r="E6" s="12">
        <v>35</v>
      </c>
      <c r="F6" s="12">
        <v>78.7</v>
      </c>
      <c r="G6" s="47">
        <v>66.599999999999994</v>
      </c>
      <c r="H6" s="12">
        <v>54</v>
      </c>
      <c r="I6" s="8"/>
      <c r="J6" s="12">
        <v>94</v>
      </c>
      <c r="K6" s="47">
        <v>99.9</v>
      </c>
      <c r="L6" s="12">
        <v>100</v>
      </c>
      <c r="M6" s="8"/>
      <c r="N6" s="12">
        <v>4.3</v>
      </c>
      <c r="O6" s="47">
        <v>3.7</v>
      </c>
      <c r="P6" s="12">
        <v>3.5</v>
      </c>
      <c r="Q6" s="8"/>
      <c r="R6" s="4"/>
      <c r="S6" s="4"/>
      <c r="T6" s="4"/>
    </row>
    <row r="7" spans="1:20" ht="15.75" customHeight="1" x14ac:dyDescent="0.25">
      <c r="A7" s="69"/>
      <c r="B7" s="11" t="s">
        <v>8</v>
      </c>
      <c r="C7" s="12">
        <v>31</v>
      </c>
      <c r="D7" s="47">
        <v>31</v>
      </c>
      <c r="E7" s="12">
        <v>33</v>
      </c>
      <c r="F7" s="12">
        <v>61</v>
      </c>
      <c r="G7" s="47">
        <v>64.5</v>
      </c>
      <c r="H7" s="12">
        <v>27</v>
      </c>
      <c r="I7" s="8"/>
      <c r="J7" s="12">
        <v>97</v>
      </c>
      <c r="K7" s="47">
        <v>100</v>
      </c>
      <c r="L7" s="12">
        <v>89</v>
      </c>
      <c r="M7" s="8"/>
      <c r="N7" s="12">
        <v>3.7</v>
      </c>
      <c r="O7" s="47">
        <v>3.7</v>
      </c>
      <c r="P7" s="12">
        <v>3.3</v>
      </c>
      <c r="Q7" s="8"/>
      <c r="R7" s="4"/>
      <c r="S7" s="4"/>
      <c r="T7" s="4"/>
    </row>
    <row r="8" spans="1:20" ht="15.75" customHeight="1" x14ac:dyDescent="0.25">
      <c r="A8" s="68" t="s">
        <v>29</v>
      </c>
      <c r="B8" s="11" t="s">
        <v>6</v>
      </c>
      <c r="C8" s="12">
        <v>18</v>
      </c>
      <c r="D8" s="47">
        <v>35</v>
      </c>
      <c r="E8" s="12">
        <v>30</v>
      </c>
      <c r="F8" s="12">
        <v>11</v>
      </c>
      <c r="G8" s="47">
        <v>45.7</v>
      </c>
      <c r="H8" s="12">
        <v>50</v>
      </c>
      <c r="I8" s="8"/>
      <c r="J8" s="12">
        <v>66.7</v>
      </c>
      <c r="K8" s="47">
        <v>80</v>
      </c>
      <c r="L8" s="12">
        <v>80</v>
      </c>
      <c r="M8" s="8"/>
      <c r="N8" s="12">
        <v>2.8</v>
      </c>
      <c r="O8" s="47">
        <v>3.3</v>
      </c>
      <c r="P8" s="12">
        <v>3.3</v>
      </c>
      <c r="Q8" s="8"/>
      <c r="R8" s="4"/>
      <c r="S8" s="4"/>
      <c r="T8" s="4"/>
    </row>
    <row r="9" spans="1:20" ht="15.75" customHeight="1" x14ac:dyDescent="0.25">
      <c r="A9" s="69"/>
      <c r="B9" s="11" t="s">
        <v>7</v>
      </c>
      <c r="C9" s="12">
        <v>18</v>
      </c>
      <c r="D9" s="47">
        <v>35</v>
      </c>
      <c r="E9" s="12">
        <v>30</v>
      </c>
      <c r="F9" s="12">
        <v>27.8</v>
      </c>
      <c r="G9" s="47">
        <v>25.7</v>
      </c>
      <c r="H9" s="12">
        <v>27</v>
      </c>
      <c r="I9" s="8"/>
      <c r="J9" s="12">
        <v>72</v>
      </c>
      <c r="K9" s="47">
        <v>74</v>
      </c>
      <c r="L9" s="12">
        <v>97</v>
      </c>
      <c r="M9" s="8"/>
      <c r="N9" s="12">
        <v>3</v>
      </c>
      <c r="O9" s="47">
        <v>3.2</v>
      </c>
      <c r="P9" s="12">
        <v>3.3</v>
      </c>
      <c r="Q9" s="8"/>
      <c r="R9" s="4"/>
      <c r="S9" s="4"/>
      <c r="T9" s="4"/>
    </row>
    <row r="10" spans="1:20" ht="15.75" customHeight="1" x14ac:dyDescent="0.25">
      <c r="A10" s="69"/>
      <c r="B10" s="11" t="s">
        <v>9</v>
      </c>
      <c r="C10" s="12">
        <v>19</v>
      </c>
      <c r="D10" s="47">
        <v>35</v>
      </c>
      <c r="E10" s="12">
        <v>28</v>
      </c>
      <c r="F10" s="12">
        <v>47</v>
      </c>
      <c r="G10" s="47">
        <v>45.8</v>
      </c>
      <c r="H10" s="12">
        <v>43</v>
      </c>
      <c r="I10" s="8"/>
      <c r="J10" s="12">
        <v>89</v>
      </c>
      <c r="K10" s="47">
        <v>94</v>
      </c>
      <c r="L10" s="12">
        <v>96</v>
      </c>
      <c r="M10" s="8"/>
      <c r="N10" s="12">
        <v>3.5</v>
      </c>
      <c r="O10" s="47">
        <v>3.4</v>
      </c>
      <c r="P10" s="12">
        <v>3.4</v>
      </c>
      <c r="Q10" s="8"/>
      <c r="R10" s="4"/>
      <c r="S10" s="4"/>
      <c r="T10" s="4"/>
    </row>
    <row r="11" spans="1:20" ht="15.75" customHeight="1" x14ac:dyDescent="0.25">
      <c r="A11" s="69"/>
      <c r="B11" s="11" t="s">
        <v>10</v>
      </c>
      <c r="C11" s="12">
        <v>19</v>
      </c>
      <c r="D11" s="47">
        <v>35</v>
      </c>
      <c r="E11" s="12">
        <v>30</v>
      </c>
      <c r="F11" s="12">
        <v>36.9</v>
      </c>
      <c r="G11" s="47">
        <v>14</v>
      </c>
      <c r="H11" s="12">
        <v>50</v>
      </c>
      <c r="I11" s="8"/>
      <c r="J11" s="12">
        <v>100</v>
      </c>
      <c r="K11" s="47">
        <v>65</v>
      </c>
      <c r="L11" s="12">
        <v>80</v>
      </c>
      <c r="M11" s="8"/>
      <c r="N11" s="12">
        <v>3.4</v>
      </c>
      <c r="O11" s="47">
        <v>2.8</v>
      </c>
      <c r="P11" s="12">
        <v>3.3</v>
      </c>
      <c r="Q11" s="8"/>
      <c r="R11" s="4"/>
      <c r="S11" s="4"/>
      <c r="T11" s="4"/>
    </row>
    <row r="12" spans="1:20" ht="15.75" customHeight="1" x14ac:dyDescent="0.25">
      <c r="A12" s="68" t="s">
        <v>30</v>
      </c>
      <c r="B12" s="11" t="s">
        <v>6</v>
      </c>
      <c r="C12" s="12">
        <v>19</v>
      </c>
      <c r="D12" s="47">
        <v>18</v>
      </c>
      <c r="E12" s="12">
        <v>32</v>
      </c>
      <c r="F12" s="12">
        <v>21</v>
      </c>
      <c r="G12" s="47">
        <v>44</v>
      </c>
      <c r="H12" s="12">
        <v>34</v>
      </c>
      <c r="I12" s="8"/>
      <c r="J12" s="12">
        <v>36.9</v>
      </c>
      <c r="K12" s="47">
        <v>72</v>
      </c>
      <c r="L12" s="12">
        <v>81</v>
      </c>
      <c r="M12" s="8"/>
      <c r="N12" s="12">
        <v>2.6</v>
      </c>
      <c r="O12" s="47">
        <v>32</v>
      </c>
      <c r="P12" s="12">
        <v>3.2</v>
      </c>
      <c r="Q12" s="8"/>
      <c r="R12" s="4"/>
      <c r="S12" s="4"/>
      <c r="T12" s="4"/>
    </row>
    <row r="13" spans="1:20" ht="15.75" customHeight="1" x14ac:dyDescent="0.25">
      <c r="A13" s="69"/>
      <c r="B13" s="11" t="s">
        <v>7</v>
      </c>
      <c r="C13" s="12">
        <v>9</v>
      </c>
      <c r="D13" s="47">
        <v>18</v>
      </c>
      <c r="E13" s="12">
        <v>33</v>
      </c>
      <c r="F13" s="12">
        <v>21</v>
      </c>
      <c r="G13" s="47">
        <v>16.7</v>
      </c>
      <c r="H13" s="12">
        <v>6</v>
      </c>
      <c r="I13" s="8"/>
      <c r="J13" s="12">
        <v>95</v>
      </c>
      <c r="K13" s="47">
        <v>77.8</v>
      </c>
      <c r="L13" s="12">
        <v>76</v>
      </c>
      <c r="M13" s="8"/>
      <c r="N13" s="12">
        <v>3.2</v>
      </c>
      <c r="O13" s="47">
        <v>2.9</v>
      </c>
      <c r="P13" s="12">
        <v>2.8</v>
      </c>
      <c r="Q13" s="8"/>
      <c r="R13" s="4"/>
      <c r="S13" s="4"/>
      <c r="T13" s="4"/>
    </row>
    <row r="14" spans="1:20" ht="15.75" customHeight="1" x14ac:dyDescent="0.25">
      <c r="A14" s="69"/>
      <c r="B14" s="11" t="s">
        <v>10</v>
      </c>
      <c r="C14" s="12">
        <v>17</v>
      </c>
      <c r="D14" s="47">
        <v>17</v>
      </c>
      <c r="E14" s="12">
        <v>32</v>
      </c>
      <c r="F14" s="12">
        <v>17.600000000000001</v>
      </c>
      <c r="G14" s="47">
        <v>41.2</v>
      </c>
      <c r="H14" s="12">
        <v>13</v>
      </c>
      <c r="I14" s="8"/>
      <c r="J14" s="12">
        <v>82</v>
      </c>
      <c r="K14" s="47">
        <v>88</v>
      </c>
      <c r="L14" s="12">
        <v>66</v>
      </c>
      <c r="M14" s="8"/>
      <c r="N14" s="12">
        <v>3</v>
      </c>
      <c r="O14" s="47">
        <v>3.3</v>
      </c>
      <c r="P14" s="12">
        <v>2.8</v>
      </c>
      <c r="Q14" s="8"/>
      <c r="R14" s="4"/>
      <c r="S14" s="4"/>
      <c r="T14" s="4"/>
    </row>
    <row r="15" spans="1:20" ht="15.75" customHeight="1" x14ac:dyDescent="0.25">
      <c r="A15" s="69"/>
      <c r="B15" s="11" t="s">
        <v>11</v>
      </c>
      <c r="C15" s="12">
        <v>19</v>
      </c>
      <c r="D15" s="47">
        <v>17</v>
      </c>
      <c r="E15" s="12">
        <v>34</v>
      </c>
      <c r="F15" s="12">
        <v>47</v>
      </c>
      <c r="G15" s="47">
        <v>52.9</v>
      </c>
      <c r="H15" s="12">
        <v>50</v>
      </c>
      <c r="I15" s="8"/>
      <c r="J15" s="12">
        <v>100</v>
      </c>
      <c r="K15" s="47">
        <v>94</v>
      </c>
      <c r="L15" s="12">
        <v>100</v>
      </c>
      <c r="M15" s="8"/>
      <c r="N15" s="12">
        <v>3.5</v>
      </c>
      <c r="O15" s="47">
        <v>3.5</v>
      </c>
      <c r="P15" s="12">
        <v>3.5</v>
      </c>
      <c r="Q15" s="8"/>
      <c r="R15" s="4"/>
      <c r="S15" s="4"/>
      <c r="T15" s="4"/>
    </row>
    <row r="16" spans="1:20" ht="15.75" customHeight="1" x14ac:dyDescent="0.25">
      <c r="A16" s="69"/>
      <c r="B16" s="11" t="s">
        <v>12</v>
      </c>
      <c r="C16" s="12">
        <v>20</v>
      </c>
      <c r="D16" s="47">
        <v>17</v>
      </c>
      <c r="E16" s="12">
        <v>16</v>
      </c>
      <c r="F16" s="12">
        <v>35</v>
      </c>
      <c r="G16" s="47">
        <v>52.9</v>
      </c>
      <c r="H16" s="12">
        <v>44</v>
      </c>
      <c r="I16" s="8"/>
      <c r="J16" s="12">
        <v>70</v>
      </c>
      <c r="K16" s="47">
        <v>88.2</v>
      </c>
      <c r="L16" s="12">
        <v>69</v>
      </c>
      <c r="M16" s="8"/>
      <c r="N16" s="12">
        <v>3.1</v>
      </c>
      <c r="O16" s="47">
        <v>3.4</v>
      </c>
      <c r="P16" s="12">
        <v>3.3</v>
      </c>
      <c r="Q16" s="8"/>
      <c r="R16" s="4"/>
      <c r="S16" s="4"/>
      <c r="T16" s="4"/>
    </row>
    <row r="17" spans="1:20" ht="15.75" customHeight="1" x14ac:dyDescent="0.25">
      <c r="A17" s="75"/>
      <c r="B17" s="11" t="s">
        <v>9</v>
      </c>
      <c r="C17" s="12">
        <v>19</v>
      </c>
      <c r="D17" s="47">
        <v>18</v>
      </c>
      <c r="E17" s="12">
        <v>17</v>
      </c>
      <c r="F17" s="14">
        <v>10.5</v>
      </c>
      <c r="G17" s="47">
        <v>50</v>
      </c>
      <c r="H17" s="12">
        <v>53</v>
      </c>
      <c r="I17" s="8"/>
      <c r="J17" s="12">
        <v>84.2</v>
      </c>
      <c r="K17" s="47">
        <v>94</v>
      </c>
      <c r="L17" s="12">
        <v>94</v>
      </c>
      <c r="M17" s="8"/>
      <c r="N17" s="12">
        <v>2.9</v>
      </c>
      <c r="O17" s="47">
        <v>3.5</v>
      </c>
      <c r="P17" s="12">
        <v>3.5</v>
      </c>
      <c r="Q17" s="8"/>
      <c r="R17" s="4"/>
      <c r="S17" s="4"/>
      <c r="T17" s="4"/>
    </row>
    <row r="18" spans="1:20" ht="15.75" customHeight="1" x14ac:dyDescent="0.25">
      <c r="A18" s="60" t="s">
        <v>31</v>
      </c>
      <c r="B18" s="11" t="s">
        <v>6</v>
      </c>
      <c r="C18" s="12"/>
      <c r="D18" s="47">
        <v>20</v>
      </c>
      <c r="E18" s="12">
        <v>19</v>
      </c>
      <c r="F18" s="12"/>
      <c r="G18" s="47">
        <v>50</v>
      </c>
      <c r="H18" s="12">
        <v>29</v>
      </c>
      <c r="I18" s="8"/>
      <c r="J18" s="12"/>
      <c r="K18" s="47">
        <v>85</v>
      </c>
      <c r="L18" s="12">
        <v>82</v>
      </c>
      <c r="M18" s="8"/>
      <c r="N18" s="12"/>
      <c r="O18" s="47">
        <v>3.5</v>
      </c>
      <c r="P18" s="12">
        <v>3.1</v>
      </c>
      <c r="Q18" s="8"/>
      <c r="R18" s="4"/>
      <c r="S18" s="4"/>
      <c r="T18" s="4"/>
    </row>
    <row r="19" spans="1:20" ht="15.75" customHeight="1" x14ac:dyDescent="0.25">
      <c r="A19" s="61"/>
      <c r="B19" s="11" t="s">
        <v>7</v>
      </c>
      <c r="C19" s="12"/>
      <c r="D19" s="47">
        <v>21</v>
      </c>
      <c r="E19" s="12">
        <v>19</v>
      </c>
      <c r="F19" s="12"/>
      <c r="G19" s="47">
        <v>23.8</v>
      </c>
      <c r="H19" s="12">
        <v>17</v>
      </c>
      <c r="I19" s="8"/>
      <c r="J19" s="12"/>
      <c r="K19" s="47">
        <v>90.5</v>
      </c>
      <c r="L19" s="12">
        <v>83</v>
      </c>
      <c r="M19" s="8"/>
      <c r="N19" s="12"/>
      <c r="O19" s="47">
        <v>3.6</v>
      </c>
      <c r="P19" s="12">
        <v>3</v>
      </c>
      <c r="Q19" s="8"/>
      <c r="R19" s="4"/>
      <c r="S19" s="4"/>
      <c r="T19" s="4"/>
    </row>
    <row r="20" spans="1:20" ht="15.75" customHeight="1" x14ac:dyDescent="0.25">
      <c r="A20" s="61"/>
      <c r="B20" s="13" t="s">
        <v>13</v>
      </c>
      <c r="C20" s="12"/>
      <c r="D20" s="47">
        <v>20</v>
      </c>
      <c r="E20" s="12">
        <v>18</v>
      </c>
      <c r="F20" s="12"/>
      <c r="G20" s="47">
        <v>20</v>
      </c>
      <c r="H20" s="12">
        <v>22</v>
      </c>
      <c r="I20" s="8"/>
      <c r="J20" s="12"/>
      <c r="K20" s="47">
        <v>95</v>
      </c>
      <c r="L20" s="12">
        <v>94</v>
      </c>
      <c r="M20" s="8"/>
      <c r="N20" s="12"/>
      <c r="O20" s="47">
        <v>3.2</v>
      </c>
      <c r="P20" s="12">
        <v>3.2</v>
      </c>
      <c r="Q20" s="8"/>
      <c r="R20" s="4"/>
      <c r="S20" s="4"/>
      <c r="T20" s="4"/>
    </row>
    <row r="21" spans="1:20" ht="15.75" customHeight="1" x14ac:dyDescent="0.25">
      <c r="A21" s="61"/>
      <c r="B21" s="13" t="s">
        <v>11</v>
      </c>
      <c r="C21" s="12"/>
      <c r="D21" s="47">
        <v>20</v>
      </c>
      <c r="E21" s="12">
        <v>34</v>
      </c>
      <c r="F21" s="12"/>
      <c r="G21" s="47">
        <v>30</v>
      </c>
      <c r="H21" s="12">
        <v>50</v>
      </c>
      <c r="I21" s="8"/>
      <c r="J21" s="12"/>
      <c r="K21" s="47">
        <v>95</v>
      </c>
      <c r="L21" s="12">
        <v>100</v>
      </c>
      <c r="M21" s="8"/>
      <c r="N21" s="12"/>
      <c r="O21" s="47">
        <v>3.3</v>
      </c>
      <c r="P21" s="12">
        <v>3.4</v>
      </c>
      <c r="Q21" s="8"/>
      <c r="R21" s="4"/>
      <c r="S21" s="4"/>
      <c r="T21" s="4"/>
    </row>
    <row r="22" spans="1:20" ht="15.75" customHeight="1" x14ac:dyDescent="0.25">
      <c r="A22" s="61"/>
      <c r="B22" s="13" t="s">
        <v>10</v>
      </c>
      <c r="C22" s="12"/>
      <c r="D22" s="47">
        <v>20</v>
      </c>
      <c r="E22" s="12">
        <v>5</v>
      </c>
      <c r="F22" s="12"/>
      <c r="G22" s="47">
        <v>20</v>
      </c>
      <c r="H22" s="12">
        <v>44</v>
      </c>
      <c r="I22" s="8"/>
      <c r="J22" s="12"/>
      <c r="K22" s="47">
        <v>55</v>
      </c>
      <c r="L22" s="12">
        <v>69</v>
      </c>
      <c r="M22" s="8"/>
      <c r="N22" s="12"/>
      <c r="O22" s="47">
        <v>2.8</v>
      </c>
      <c r="P22" s="12">
        <v>3.1</v>
      </c>
      <c r="Q22" s="8"/>
      <c r="R22" s="4"/>
      <c r="S22" s="4"/>
      <c r="T22" s="4"/>
    </row>
    <row r="23" spans="1:20" ht="15.75" customHeight="1" x14ac:dyDescent="0.25">
      <c r="A23" s="61"/>
      <c r="B23" s="13" t="s">
        <v>9</v>
      </c>
      <c r="C23" s="12"/>
      <c r="D23" s="47">
        <v>21</v>
      </c>
      <c r="E23" s="12">
        <v>17</v>
      </c>
      <c r="F23" s="12"/>
      <c r="G23" s="47">
        <v>47.6</v>
      </c>
      <c r="H23" s="12">
        <v>6</v>
      </c>
      <c r="I23" s="8"/>
      <c r="J23" s="12"/>
      <c r="K23" s="47">
        <v>100</v>
      </c>
      <c r="L23" s="12">
        <v>94</v>
      </c>
      <c r="M23" s="8"/>
      <c r="N23" s="12"/>
      <c r="O23" s="47">
        <v>3.5</v>
      </c>
      <c r="P23" s="12">
        <v>3</v>
      </c>
      <c r="Q23" s="8"/>
      <c r="R23" s="4"/>
      <c r="S23" s="4"/>
      <c r="T23" s="4"/>
    </row>
    <row r="24" spans="1:20" ht="15.75" customHeight="1" x14ac:dyDescent="0.25">
      <c r="A24" s="61"/>
      <c r="B24" s="11" t="s">
        <v>12</v>
      </c>
      <c r="C24" s="12"/>
      <c r="D24" s="47">
        <v>21</v>
      </c>
      <c r="E24" s="12">
        <v>16</v>
      </c>
      <c r="F24" s="12"/>
      <c r="G24" s="47">
        <v>38</v>
      </c>
      <c r="H24" s="12">
        <v>25</v>
      </c>
      <c r="I24" s="8"/>
      <c r="J24" s="12"/>
      <c r="K24" s="47">
        <v>90.5</v>
      </c>
      <c r="L24" s="12">
        <v>69</v>
      </c>
      <c r="M24" s="8"/>
      <c r="N24" s="12"/>
      <c r="O24" s="47">
        <v>3.3</v>
      </c>
      <c r="P24" s="12">
        <v>2.9</v>
      </c>
      <c r="Q24" s="8"/>
      <c r="R24" s="4"/>
      <c r="S24" s="4"/>
      <c r="T24" s="4"/>
    </row>
    <row r="25" spans="1:20" ht="15.75" customHeight="1" x14ac:dyDescent="0.25">
      <c r="A25" s="61"/>
      <c r="B25" s="13" t="s">
        <v>14</v>
      </c>
      <c r="C25" s="12"/>
      <c r="D25" s="47">
        <v>21</v>
      </c>
      <c r="E25" s="12">
        <v>7</v>
      </c>
      <c r="F25" s="12"/>
      <c r="G25" s="47">
        <v>23.8</v>
      </c>
      <c r="H25" s="12">
        <v>6</v>
      </c>
      <c r="I25" s="8"/>
      <c r="J25" s="12"/>
      <c r="K25" s="47">
        <v>85.7</v>
      </c>
      <c r="L25" s="12">
        <v>58.8</v>
      </c>
      <c r="M25" s="8"/>
      <c r="N25" s="12"/>
      <c r="O25" s="47">
        <v>3.1</v>
      </c>
      <c r="P25" s="12">
        <v>2.6</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18</v>
      </c>
      <c r="F28" s="12"/>
      <c r="G28" s="47"/>
      <c r="H28" s="12">
        <v>33</v>
      </c>
      <c r="I28" s="8"/>
      <c r="J28" s="12"/>
      <c r="K28" s="47"/>
      <c r="L28" s="12">
        <v>88</v>
      </c>
      <c r="M28" s="8"/>
      <c r="N28" s="12"/>
      <c r="O28" s="47"/>
      <c r="P28" s="12">
        <v>3.2</v>
      </c>
      <c r="Q28" s="8"/>
      <c r="R28" s="4"/>
      <c r="S28" s="4"/>
      <c r="T28" s="4"/>
    </row>
    <row r="29" spans="1:20" ht="15.75" customHeight="1" x14ac:dyDescent="0.25">
      <c r="A29" s="61"/>
      <c r="B29" s="11" t="s">
        <v>7</v>
      </c>
      <c r="C29" s="12"/>
      <c r="D29" s="47"/>
      <c r="E29" s="12">
        <v>18</v>
      </c>
      <c r="F29" s="12"/>
      <c r="G29" s="47"/>
      <c r="H29" s="12">
        <v>11</v>
      </c>
      <c r="I29" s="8"/>
      <c r="J29" s="12"/>
      <c r="K29" s="47"/>
      <c r="L29" s="12">
        <v>77</v>
      </c>
      <c r="M29" s="8"/>
      <c r="N29" s="12"/>
      <c r="O29" s="47"/>
      <c r="P29" s="12">
        <v>2.9</v>
      </c>
      <c r="Q29" s="8"/>
      <c r="R29" s="4"/>
      <c r="S29" s="4"/>
      <c r="T29" s="4"/>
    </row>
    <row r="30" spans="1:20" ht="15.75" customHeight="1" x14ac:dyDescent="0.25">
      <c r="A30" s="61"/>
      <c r="B30" s="13" t="s">
        <v>9</v>
      </c>
      <c r="C30" s="12"/>
      <c r="D30" s="47"/>
      <c r="E30" s="12">
        <v>17</v>
      </c>
      <c r="F30" s="12"/>
      <c r="G30" s="47"/>
      <c r="H30" s="12">
        <v>41</v>
      </c>
      <c r="I30" s="8"/>
      <c r="J30" s="12"/>
      <c r="K30" s="47"/>
      <c r="L30" s="12">
        <v>100</v>
      </c>
      <c r="M30" s="8"/>
      <c r="N30" s="12"/>
      <c r="O30" s="47"/>
      <c r="P30" s="12">
        <v>3.6</v>
      </c>
      <c r="Q30" s="8"/>
      <c r="R30" s="4"/>
      <c r="S30" s="4"/>
      <c r="T30" s="4"/>
    </row>
    <row r="31" spans="1:20" ht="15.75" customHeight="1" x14ac:dyDescent="0.25">
      <c r="A31" s="61"/>
      <c r="B31" s="13" t="s">
        <v>10</v>
      </c>
      <c r="C31" s="12"/>
      <c r="D31" s="47"/>
      <c r="E31" s="12">
        <v>17</v>
      </c>
      <c r="F31" s="12"/>
      <c r="G31" s="47"/>
      <c r="H31" s="12">
        <v>29</v>
      </c>
      <c r="I31" s="8"/>
      <c r="J31" s="12"/>
      <c r="K31" s="47"/>
      <c r="L31" s="12">
        <v>70</v>
      </c>
      <c r="M31" s="8"/>
      <c r="N31" s="12"/>
      <c r="O31" s="47"/>
      <c r="P31" s="12">
        <v>3</v>
      </c>
      <c r="Q31" s="8"/>
      <c r="R31" s="4"/>
      <c r="S31" s="4"/>
      <c r="T31" s="4"/>
    </row>
    <row r="32" spans="1:20" ht="15.75" customHeight="1" x14ac:dyDescent="0.25">
      <c r="A32" s="61"/>
      <c r="B32" s="11" t="s">
        <v>12</v>
      </c>
      <c r="C32" s="12"/>
      <c r="D32" s="47"/>
      <c r="E32" s="12">
        <v>18</v>
      </c>
      <c r="F32" s="12"/>
      <c r="G32" s="47"/>
      <c r="H32" s="12">
        <v>11</v>
      </c>
      <c r="I32" s="8"/>
      <c r="J32" s="12"/>
      <c r="K32" s="47"/>
      <c r="L32" s="12">
        <v>72</v>
      </c>
      <c r="M32" s="8"/>
      <c r="N32" s="12"/>
      <c r="O32" s="47"/>
      <c r="P32" s="12">
        <v>2.8</v>
      </c>
      <c r="Q32" s="8"/>
      <c r="R32" s="4"/>
      <c r="S32" s="4"/>
      <c r="T32" s="4"/>
    </row>
    <row r="33" spans="1:20" ht="15.75" customHeight="1" x14ac:dyDescent="0.25">
      <c r="A33" s="61"/>
      <c r="B33" s="13" t="s">
        <v>11</v>
      </c>
      <c r="C33" s="12"/>
      <c r="D33" s="47"/>
      <c r="E33" s="12">
        <v>17</v>
      </c>
      <c r="F33" s="12"/>
      <c r="G33" s="47"/>
      <c r="H33" s="12">
        <v>29</v>
      </c>
      <c r="I33" s="8"/>
      <c r="J33" s="12"/>
      <c r="K33" s="47"/>
      <c r="L33" s="12">
        <v>70</v>
      </c>
      <c r="M33" s="8"/>
      <c r="N33" s="12"/>
      <c r="O33" s="47"/>
      <c r="P33" s="12">
        <v>3.4</v>
      </c>
      <c r="Q33" s="8"/>
      <c r="R33" s="4"/>
      <c r="S33" s="4"/>
      <c r="T33" s="4"/>
    </row>
    <row r="34" spans="1:20" ht="15.75" customHeight="1" x14ac:dyDescent="0.25">
      <c r="A34" s="61"/>
      <c r="B34" s="13" t="s">
        <v>13</v>
      </c>
      <c r="C34" s="12"/>
      <c r="D34" s="47"/>
      <c r="E34" s="12">
        <v>17</v>
      </c>
      <c r="F34" s="12"/>
      <c r="G34" s="47"/>
      <c r="H34" s="12">
        <v>23</v>
      </c>
      <c r="I34" s="8"/>
      <c r="J34" s="12"/>
      <c r="K34" s="47"/>
      <c r="L34" s="12">
        <v>94</v>
      </c>
      <c r="M34" s="8"/>
      <c r="N34" s="12"/>
      <c r="O34" s="47"/>
      <c r="P34" s="12">
        <v>3.2</v>
      </c>
      <c r="Q34" s="8"/>
      <c r="R34" s="4"/>
      <c r="S34" s="4"/>
      <c r="T34" s="4"/>
    </row>
    <row r="35" spans="1:20" ht="15.75" customHeight="1" x14ac:dyDescent="0.25">
      <c r="A35" s="62"/>
      <c r="B35" s="11" t="s">
        <v>17</v>
      </c>
      <c r="C35" s="12"/>
      <c r="D35" s="47"/>
      <c r="E35" s="12">
        <v>18</v>
      </c>
      <c r="F35" s="12"/>
      <c r="G35" s="47"/>
      <c r="H35" s="12">
        <v>27</v>
      </c>
      <c r="I35" s="8"/>
      <c r="J35" s="12"/>
      <c r="K35" s="47"/>
      <c r="L35" s="12">
        <v>72</v>
      </c>
      <c r="M35" s="8"/>
      <c r="N35" s="12"/>
      <c r="O35" s="47"/>
      <c r="P35" s="12">
        <v>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3</v>
      </c>
      <c r="D37" s="47">
        <v>8</v>
      </c>
      <c r="E37" s="12"/>
      <c r="F37" s="12">
        <v>33.299999999999997</v>
      </c>
      <c r="G37" s="47">
        <v>37.5</v>
      </c>
      <c r="H37" s="12"/>
      <c r="I37" s="8"/>
      <c r="J37" s="12">
        <v>100</v>
      </c>
      <c r="K37" s="47">
        <v>100</v>
      </c>
      <c r="L37" s="12"/>
      <c r="M37" s="8"/>
      <c r="N37" s="12">
        <v>3.7</v>
      </c>
      <c r="O37" s="47">
        <v>3.4</v>
      </c>
      <c r="P37" s="12"/>
      <c r="Q37" s="8"/>
      <c r="R37" s="4"/>
      <c r="S37" s="4"/>
      <c r="T37" s="4"/>
    </row>
    <row r="38" spans="1:20" ht="15.75" customHeight="1" x14ac:dyDescent="0.25">
      <c r="A38" s="72"/>
      <c r="B38" s="13" t="s">
        <v>20</v>
      </c>
      <c r="C38" s="12">
        <v>5</v>
      </c>
      <c r="D38" s="47">
        <v>6</v>
      </c>
      <c r="E38" s="12"/>
      <c r="F38" s="12">
        <v>80</v>
      </c>
      <c r="G38" s="47">
        <v>83</v>
      </c>
      <c r="H38" s="12"/>
      <c r="I38" s="8"/>
      <c r="J38" s="12">
        <v>100</v>
      </c>
      <c r="K38" s="47">
        <v>100</v>
      </c>
      <c r="L38" s="12"/>
      <c r="M38" s="8"/>
      <c r="N38" s="12">
        <v>4</v>
      </c>
      <c r="O38" s="47">
        <v>4</v>
      </c>
      <c r="P38" s="12"/>
      <c r="Q38" s="8"/>
      <c r="R38" s="4"/>
      <c r="S38" s="4"/>
      <c r="T38" s="4"/>
    </row>
    <row r="39" spans="1:20" ht="15.75" customHeight="1" x14ac:dyDescent="0.25">
      <c r="A39" s="72"/>
      <c r="B39" s="13" t="s">
        <v>17</v>
      </c>
      <c r="C39" s="12">
        <v>5</v>
      </c>
      <c r="D39" s="47">
        <v>3</v>
      </c>
      <c r="E39" s="12"/>
      <c r="F39" s="12">
        <v>20</v>
      </c>
      <c r="G39" s="47">
        <v>0</v>
      </c>
      <c r="H39" s="12"/>
      <c r="I39" s="8"/>
      <c r="J39" s="12">
        <v>40</v>
      </c>
      <c r="K39" s="47">
        <v>66.7</v>
      </c>
      <c r="L39" s="12"/>
      <c r="M39" s="8"/>
      <c r="N39" s="12">
        <v>2.6</v>
      </c>
      <c r="O39" s="47">
        <v>2.7</v>
      </c>
      <c r="P39" s="12"/>
      <c r="Q39" s="8"/>
      <c r="R39" s="4"/>
      <c r="S39" s="4"/>
      <c r="T39" s="4"/>
    </row>
    <row r="40" spans="1:20" ht="15.75" customHeight="1" x14ac:dyDescent="0.25">
      <c r="A40" s="72"/>
      <c r="B40" s="13" t="s">
        <v>13</v>
      </c>
      <c r="C40" s="12">
        <v>4</v>
      </c>
      <c r="D40" s="47">
        <v>5</v>
      </c>
      <c r="E40" s="12"/>
      <c r="F40" s="12">
        <v>25</v>
      </c>
      <c r="G40" s="47">
        <v>40</v>
      </c>
      <c r="H40" s="12"/>
      <c r="I40" s="8"/>
      <c r="J40" s="12">
        <v>100</v>
      </c>
      <c r="K40" s="47">
        <v>100</v>
      </c>
      <c r="L40" s="12"/>
      <c r="M40" s="8"/>
      <c r="N40" s="12">
        <v>3.3</v>
      </c>
      <c r="O40" s="47">
        <v>3.4</v>
      </c>
      <c r="P40" s="12"/>
      <c r="Q40" s="8"/>
      <c r="R40" s="4"/>
      <c r="S40" s="4"/>
      <c r="T40" s="4"/>
    </row>
    <row r="41" spans="1:20" ht="15.75" customHeight="1" x14ac:dyDescent="0.25">
      <c r="A41" s="72"/>
      <c r="B41" s="13" t="s">
        <v>10</v>
      </c>
      <c r="C41" s="12">
        <v>3</v>
      </c>
      <c r="D41" s="47"/>
      <c r="E41" s="12"/>
      <c r="F41" s="12">
        <v>33.299999999999997</v>
      </c>
      <c r="G41" s="47"/>
      <c r="H41" s="12"/>
      <c r="I41" s="8"/>
      <c r="J41" s="12">
        <v>67</v>
      </c>
      <c r="K41" s="47"/>
      <c r="L41" s="12"/>
      <c r="M41" s="8"/>
      <c r="N41" s="12">
        <v>3.3</v>
      </c>
      <c r="O41" s="47"/>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v>9</v>
      </c>
      <c r="E43" s="12"/>
      <c r="F43" s="12"/>
      <c r="G43" s="47">
        <v>66.599999999999994</v>
      </c>
      <c r="H43" s="12"/>
      <c r="I43" s="8"/>
      <c r="J43" s="12"/>
      <c r="K43" s="47">
        <v>88.8</v>
      </c>
      <c r="L43" s="12"/>
      <c r="M43" s="8"/>
      <c r="N43" s="12"/>
      <c r="O43" s="47">
        <v>3.9</v>
      </c>
      <c r="P43" s="12"/>
      <c r="Q43" s="8"/>
      <c r="R43" s="4"/>
      <c r="S43" s="4"/>
      <c r="T43" s="4"/>
    </row>
    <row r="44" spans="1:20" ht="38.25" x14ac:dyDescent="0.25">
      <c r="A44" s="72"/>
      <c r="B44" s="13" t="s">
        <v>23</v>
      </c>
      <c r="C44" s="12">
        <v>5</v>
      </c>
      <c r="D44" s="47"/>
      <c r="E44" s="12"/>
      <c r="F44" s="12">
        <v>40</v>
      </c>
      <c r="G44" s="47"/>
      <c r="H44" s="12"/>
      <c r="I44" s="8"/>
      <c r="J44" s="12">
        <v>100</v>
      </c>
      <c r="K44" s="47"/>
      <c r="L44" s="12"/>
      <c r="M44" s="8"/>
      <c r="N44" s="12">
        <v>3.4</v>
      </c>
      <c r="O44" s="47"/>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A2" workbookViewId="0">
      <pane xSplit="1" ySplit="3" topLeftCell="B5" activePane="bottomRight" state="frozen"/>
      <selection activeCell="A2" sqref="A2"/>
      <selection pane="topRight" activeCell="B2" sqref="B2"/>
      <selection pane="bottomLeft" activeCell="A5" sqref="A5"/>
      <selection pane="bottomRight" activeCell="I11" sqref="I11"/>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129</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0.75" customHeight="1" x14ac:dyDescent="0.25">
      <c r="A5" s="68" t="s">
        <v>28</v>
      </c>
      <c r="B5" s="11" t="s">
        <v>6</v>
      </c>
      <c r="C5" s="12">
        <v>106</v>
      </c>
      <c r="D5" s="47">
        <v>122</v>
      </c>
      <c r="E5" s="12">
        <v>98</v>
      </c>
      <c r="F5" s="14">
        <v>50.9</v>
      </c>
      <c r="G5" s="47">
        <v>61.5</v>
      </c>
      <c r="H5" s="12">
        <v>19</v>
      </c>
      <c r="I5" s="8"/>
      <c r="J5" s="12">
        <v>92</v>
      </c>
      <c r="K5" s="47">
        <v>95</v>
      </c>
      <c r="L5" s="12">
        <v>75</v>
      </c>
      <c r="M5" s="8"/>
      <c r="N5" s="12">
        <v>3.5</v>
      </c>
      <c r="O5" s="47">
        <v>3.7</v>
      </c>
      <c r="P5" s="12">
        <v>3</v>
      </c>
      <c r="Q5" s="8"/>
      <c r="R5" s="7" t="s">
        <v>34</v>
      </c>
      <c r="S5" s="7" t="s">
        <v>34</v>
      </c>
      <c r="T5" s="7" t="s">
        <v>34</v>
      </c>
    </row>
    <row r="6" spans="1:20" ht="15.75" customHeight="1" x14ac:dyDescent="0.25">
      <c r="A6" s="69"/>
      <c r="B6" s="11" t="s">
        <v>7</v>
      </c>
      <c r="C6" s="12">
        <v>107</v>
      </c>
      <c r="D6" s="47">
        <v>125</v>
      </c>
      <c r="E6" s="12">
        <v>97</v>
      </c>
      <c r="F6" s="12">
        <v>60.7</v>
      </c>
      <c r="G6" s="47">
        <v>66</v>
      </c>
      <c r="H6" s="12">
        <v>32</v>
      </c>
      <c r="I6" s="8"/>
      <c r="J6" s="12">
        <v>95</v>
      </c>
      <c r="K6" s="47">
        <v>99</v>
      </c>
      <c r="L6" s="12">
        <v>69</v>
      </c>
      <c r="M6" s="8"/>
      <c r="N6" s="12">
        <v>3.8</v>
      </c>
      <c r="O6" s="47">
        <v>3.8</v>
      </c>
      <c r="P6" s="12">
        <v>3</v>
      </c>
      <c r="Q6" s="8"/>
      <c r="R6" s="4"/>
      <c r="S6" s="4"/>
      <c r="T6" s="4"/>
    </row>
    <row r="7" spans="1:20" ht="15.75" customHeight="1" x14ac:dyDescent="0.25">
      <c r="A7" s="69"/>
      <c r="B7" s="11" t="s">
        <v>8</v>
      </c>
      <c r="C7" s="12">
        <v>108</v>
      </c>
      <c r="D7" s="47">
        <v>126</v>
      </c>
      <c r="E7" s="12">
        <v>92</v>
      </c>
      <c r="F7" s="12">
        <v>63.9</v>
      </c>
      <c r="G7" s="47">
        <v>68</v>
      </c>
      <c r="H7" s="12">
        <v>54</v>
      </c>
      <c r="I7" s="8"/>
      <c r="J7" s="12">
        <v>97</v>
      </c>
      <c r="K7" s="47">
        <v>99</v>
      </c>
      <c r="L7" s="12">
        <v>98</v>
      </c>
      <c r="M7" s="8"/>
      <c r="N7" s="12">
        <v>3.7</v>
      </c>
      <c r="O7" s="47">
        <v>3.8</v>
      </c>
      <c r="P7" s="12">
        <v>3.5</v>
      </c>
      <c r="Q7" s="8"/>
      <c r="R7" s="4"/>
      <c r="S7" s="4"/>
      <c r="T7" s="4"/>
    </row>
    <row r="8" spans="1:20" ht="15.75" customHeight="1" x14ac:dyDescent="0.25">
      <c r="A8" s="68" t="s">
        <v>29</v>
      </c>
      <c r="B8" s="11" t="s">
        <v>6</v>
      </c>
      <c r="C8" s="12">
        <v>85</v>
      </c>
      <c r="D8" s="47">
        <v>102</v>
      </c>
      <c r="E8" s="12">
        <v>113</v>
      </c>
      <c r="F8" s="12">
        <v>38.799999999999997</v>
      </c>
      <c r="G8" s="47">
        <v>37</v>
      </c>
      <c r="H8" s="12">
        <v>26</v>
      </c>
      <c r="I8" s="8"/>
      <c r="J8" s="12">
        <v>90.6</v>
      </c>
      <c r="K8" s="47">
        <v>93</v>
      </c>
      <c r="L8" s="12">
        <v>85</v>
      </c>
      <c r="M8" s="8"/>
      <c r="N8" s="12">
        <v>3.4</v>
      </c>
      <c r="O8" s="47">
        <v>3.4</v>
      </c>
      <c r="P8" s="12">
        <v>3.4</v>
      </c>
      <c r="Q8" s="8"/>
      <c r="R8" s="4"/>
      <c r="S8" s="4"/>
      <c r="T8" s="4"/>
    </row>
    <row r="9" spans="1:20" ht="15.75" customHeight="1" x14ac:dyDescent="0.25">
      <c r="A9" s="69"/>
      <c r="B9" s="11" t="s">
        <v>7</v>
      </c>
      <c r="C9" s="12">
        <v>88</v>
      </c>
      <c r="D9" s="47">
        <v>105</v>
      </c>
      <c r="E9" s="12">
        <v>112</v>
      </c>
      <c r="F9" s="12">
        <v>39.799999999999997</v>
      </c>
      <c r="G9" s="47">
        <v>36</v>
      </c>
      <c r="H9" s="12">
        <v>37</v>
      </c>
      <c r="I9" s="8"/>
      <c r="J9" s="12">
        <v>88</v>
      </c>
      <c r="K9" s="47">
        <v>87.6</v>
      </c>
      <c r="L9" s="12">
        <v>75</v>
      </c>
      <c r="M9" s="8"/>
      <c r="N9" s="12">
        <v>3.3</v>
      </c>
      <c r="O9" s="47">
        <v>3.2</v>
      </c>
      <c r="P9" s="12">
        <v>3.2</v>
      </c>
      <c r="Q9" s="8"/>
      <c r="R9" s="4"/>
      <c r="S9" s="4"/>
      <c r="T9" s="4"/>
    </row>
    <row r="10" spans="1:20" ht="15.75" customHeight="1" x14ac:dyDescent="0.25">
      <c r="A10" s="69"/>
      <c r="B10" s="11" t="s">
        <v>9</v>
      </c>
      <c r="C10" s="12">
        <v>86</v>
      </c>
      <c r="D10" s="47">
        <v>104</v>
      </c>
      <c r="E10" s="12">
        <v>109</v>
      </c>
      <c r="F10" s="12">
        <v>66</v>
      </c>
      <c r="G10" s="47">
        <v>26.9</v>
      </c>
      <c r="H10" s="12">
        <v>21</v>
      </c>
      <c r="I10" s="8"/>
      <c r="J10" s="12">
        <v>100</v>
      </c>
      <c r="K10" s="47">
        <v>95</v>
      </c>
      <c r="L10" s="12">
        <v>79</v>
      </c>
      <c r="M10" s="8"/>
      <c r="N10" s="12">
        <v>3.9</v>
      </c>
      <c r="O10" s="47">
        <v>3.3</v>
      </c>
      <c r="P10" s="12">
        <v>3</v>
      </c>
      <c r="Q10" s="8"/>
      <c r="R10" s="4"/>
      <c r="S10" s="4"/>
      <c r="T10" s="4"/>
    </row>
    <row r="11" spans="1:20" ht="15.75" customHeight="1" x14ac:dyDescent="0.25">
      <c r="A11" s="69"/>
      <c r="B11" s="11" t="s">
        <v>10</v>
      </c>
      <c r="C11" s="12">
        <v>79</v>
      </c>
      <c r="D11" s="47">
        <v>106</v>
      </c>
      <c r="E11" s="12">
        <v>113</v>
      </c>
      <c r="F11" s="12">
        <v>4.5</v>
      </c>
      <c r="G11" s="47">
        <v>20.8</v>
      </c>
      <c r="H11" s="12">
        <v>26</v>
      </c>
      <c r="I11" s="8"/>
      <c r="J11" s="12">
        <v>100</v>
      </c>
      <c r="K11" s="47">
        <v>91.6</v>
      </c>
      <c r="L11" s="12">
        <v>85</v>
      </c>
      <c r="M11" s="8"/>
      <c r="N11" s="12">
        <v>3.4</v>
      </c>
      <c r="O11" s="47">
        <v>3.1</v>
      </c>
      <c r="P11" s="12">
        <v>3.1</v>
      </c>
      <c r="Q11" s="8"/>
      <c r="R11" s="4"/>
      <c r="S11" s="4"/>
      <c r="T11" s="4"/>
    </row>
    <row r="12" spans="1:20" ht="15.75" customHeight="1" x14ac:dyDescent="0.25">
      <c r="A12" s="68" t="s">
        <v>30</v>
      </c>
      <c r="B12" s="11" t="s">
        <v>6</v>
      </c>
      <c r="C12" s="12">
        <v>77</v>
      </c>
      <c r="D12" s="47">
        <v>79</v>
      </c>
      <c r="E12" s="12">
        <v>85</v>
      </c>
      <c r="F12" s="12">
        <v>31</v>
      </c>
      <c r="G12" s="47">
        <v>43</v>
      </c>
      <c r="H12" s="12">
        <v>34</v>
      </c>
      <c r="I12" s="8"/>
      <c r="J12" s="12">
        <v>84</v>
      </c>
      <c r="K12" s="47">
        <v>92</v>
      </c>
      <c r="L12" s="12">
        <v>80</v>
      </c>
      <c r="M12" s="8"/>
      <c r="N12" s="12">
        <v>3.2</v>
      </c>
      <c r="O12" s="47">
        <v>3.4</v>
      </c>
      <c r="P12" s="12">
        <v>3.2</v>
      </c>
      <c r="Q12" s="8"/>
      <c r="R12" s="4"/>
      <c r="S12" s="4"/>
      <c r="T12" s="4"/>
    </row>
    <row r="13" spans="1:20" ht="15.75" customHeight="1" x14ac:dyDescent="0.25">
      <c r="A13" s="69"/>
      <c r="B13" s="11" t="s">
        <v>7</v>
      </c>
      <c r="C13" s="12">
        <v>79</v>
      </c>
      <c r="D13" s="47">
        <v>77</v>
      </c>
      <c r="E13" s="12">
        <v>87</v>
      </c>
      <c r="F13" s="12">
        <v>32.9</v>
      </c>
      <c r="G13" s="47">
        <v>45.5</v>
      </c>
      <c r="H13" s="12">
        <v>15</v>
      </c>
      <c r="I13" s="8"/>
      <c r="J13" s="12">
        <v>84</v>
      </c>
      <c r="K13" s="47">
        <v>89.7</v>
      </c>
      <c r="L13" s="12">
        <v>59</v>
      </c>
      <c r="M13" s="8"/>
      <c r="N13" s="12">
        <v>3.2</v>
      </c>
      <c r="O13" s="47">
        <v>3.4</v>
      </c>
      <c r="P13" s="12">
        <v>2.8</v>
      </c>
      <c r="Q13" s="8"/>
      <c r="R13" s="4"/>
      <c r="S13" s="4"/>
      <c r="T13" s="4"/>
    </row>
    <row r="14" spans="1:20" ht="15.75" customHeight="1" x14ac:dyDescent="0.25">
      <c r="A14" s="69"/>
      <c r="B14" s="11" t="s">
        <v>10</v>
      </c>
      <c r="C14" s="12">
        <v>77</v>
      </c>
      <c r="D14" s="47">
        <v>78</v>
      </c>
      <c r="E14" s="12">
        <v>83</v>
      </c>
      <c r="F14" s="12">
        <v>32.5</v>
      </c>
      <c r="G14" s="47">
        <v>56</v>
      </c>
      <c r="H14" s="12">
        <v>10</v>
      </c>
      <c r="I14" s="8"/>
      <c r="J14" s="12">
        <v>99</v>
      </c>
      <c r="K14" s="47">
        <v>100</v>
      </c>
      <c r="L14" s="12">
        <v>88</v>
      </c>
      <c r="M14" s="8"/>
      <c r="N14" s="12">
        <v>3.3</v>
      </c>
      <c r="O14" s="47">
        <v>3.6</v>
      </c>
      <c r="P14" s="12">
        <v>3</v>
      </c>
      <c r="Q14" s="8"/>
      <c r="R14" s="4"/>
      <c r="S14" s="4"/>
      <c r="T14" s="4"/>
    </row>
    <row r="15" spans="1:20" ht="15.75" customHeight="1" x14ac:dyDescent="0.25">
      <c r="A15" s="69"/>
      <c r="B15" s="11" t="s">
        <v>11</v>
      </c>
      <c r="C15" s="12">
        <v>73</v>
      </c>
      <c r="D15" s="47">
        <v>76</v>
      </c>
      <c r="E15" s="12">
        <v>89</v>
      </c>
      <c r="F15" s="12">
        <v>8.1999999999999993</v>
      </c>
      <c r="G15" s="47">
        <v>5.3</v>
      </c>
      <c r="H15" s="12">
        <v>2</v>
      </c>
      <c r="I15" s="8"/>
      <c r="J15" s="12">
        <v>81</v>
      </c>
      <c r="K15" s="47">
        <v>85.6</v>
      </c>
      <c r="L15" s="12">
        <v>83</v>
      </c>
      <c r="M15" s="8"/>
      <c r="N15" s="12">
        <v>2.9</v>
      </c>
      <c r="O15" s="47">
        <v>2.9</v>
      </c>
      <c r="P15" s="12">
        <v>2.9</v>
      </c>
      <c r="Q15" s="8"/>
      <c r="R15" s="4"/>
      <c r="S15" s="4"/>
      <c r="T15" s="4"/>
    </row>
    <row r="16" spans="1:20" ht="15.75" customHeight="1" x14ac:dyDescent="0.25">
      <c r="A16" s="69"/>
      <c r="B16" s="11" t="s">
        <v>12</v>
      </c>
      <c r="C16" s="12">
        <v>77</v>
      </c>
      <c r="D16" s="47">
        <v>76</v>
      </c>
      <c r="E16" s="12">
        <v>62</v>
      </c>
      <c r="F16" s="12">
        <v>57</v>
      </c>
      <c r="G16" s="47">
        <v>59</v>
      </c>
      <c r="H16" s="12">
        <v>34</v>
      </c>
      <c r="I16" s="8"/>
      <c r="J16" s="12">
        <v>91</v>
      </c>
      <c r="K16" s="47">
        <v>98.7</v>
      </c>
      <c r="L16" s="12">
        <v>84</v>
      </c>
      <c r="M16" s="8"/>
      <c r="N16" s="12">
        <v>3.7</v>
      </c>
      <c r="O16" s="47">
        <v>3.8</v>
      </c>
      <c r="P16" s="12">
        <v>3.3</v>
      </c>
      <c r="Q16" s="8"/>
      <c r="R16" s="4"/>
      <c r="S16" s="4"/>
      <c r="T16" s="4"/>
    </row>
    <row r="17" spans="1:20" ht="15.75" customHeight="1" x14ac:dyDescent="0.25">
      <c r="A17" s="75"/>
      <c r="B17" s="11" t="s">
        <v>9</v>
      </c>
      <c r="C17" s="12">
        <v>76</v>
      </c>
      <c r="D17" s="47">
        <v>76</v>
      </c>
      <c r="E17" s="12">
        <v>66</v>
      </c>
      <c r="F17" s="12">
        <v>67</v>
      </c>
      <c r="G17" s="47">
        <v>72</v>
      </c>
      <c r="H17" s="12">
        <v>41</v>
      </c>
      <c r="I17" s="8"/>
      <c r="J17" s="12">
        <v>100</v>
      </c>
      <c r="K17" s="47">
        <v>97</v>
      </c>
      <c r="L17" s="12">
        <v>89</v>
      </c>
      <c r="M17" s="8"/>
      <c r="N17" s="12">
        <v>4</v>
      </c>
      <c r="O17" s="47">
        <v>4</v>
      </c>
      <c r="P17" s="12">
        <v>3.3</v>
      </c>
      <c r="Q17" s="8"/>
      <c r="R17" s="4"/>
      <c r="S17" s="4"/>
      <c r="T17" s="4"/>
    </row>
    <row r="18" spans="1:20" ht="15.75" customHeight="1" x14ac:dyDescent="0.25">
      <c r="A18" s="60" t="s">
        <v>31</v>
      </c>
      <c r="B18" s="11" t="s">
        <v>6</v>
      </c>
      <c r="C18" s="12"/>
      <c r="D18" s="47">
        <v>81</v>
      </c>
      <c r="E18" s="12">
        <v>85</v>
      </c>
      <c r="F18" s="12"/>
      <c r="G18" s="47">
        <v>39.5</v>
      </c>
      <c r="H18" s="12">
        <v>39</v>
      </c>
      <c r="I18" s="8"/>
      <c r="J18" s="12"/>
      <c r="K18" s="47">
        <v>87.6</v>
      </c>
      <c r="L18" s="12">
        <v>86</v>
      </c>
      <c r="M18" s="8"/>
      <c r="N18" s="12"/>
      <c r="O18" s="47">
        <v>3.3</v>
      </c>
      <c r="P18" s="12">
        <v>3.4</v>
      </c>
      <c r="Q18" s="8"/>
      <c r="R18" s="4"/>
      <c r="S18" s="4"/>
      <c r="T18" s="4"/>
    </row>
    <row r="19" spans="1:20" ht="15.75" customHeight="1" x14ac:dyDescent="0.25">
      <c r="A19" s="61"/>
      <c r="B19" s="11" t="s">
        <v>7</v>
      </c>
      <c r="C19" s="12"/>
      <c r="D19" s="47">
        <v>78</v>
      </c>
      <c r="E19" s="12">
        <v>85</v>
      </c>
      <c r="F19" s="12"/>
      <c r="G19" s="47">
        <v>35.9</v>
      </c>
      <c r="H19" s="12">
        <v>9</v>
      </c>
      <c r="I19" s="8"/>
      <c r="J19" s="12"/>
      <c r="K19" s="47">
        <v>92</v>
      </c>
      <c r="L19" s="12">
        <v>58</v>
      </c>
      <c r="M19" s="8"/>
      <c r="N19" s="12"/>
      <c r="O19" s="47">
        <v>3.3</v>
      </c>
      <c r="P19" s="12">
        <v>2.7</v>
      </c>
      <c r="Q19" s="8"/>
      <c r="R19" s="4"/>
      <c r="S19" s="4"/>
      <c r="T19" s="4"/>
    </row>
    <row r="20" spans="1:20" ht="15.75" customHeight="1" x14ac:dyDescent="0.25">
      <c r="A20" s="61"/>
      <c r="B20" s="13" t="s">
        <v>13</v>
      </c>
      <c r="C20" s="12"/>
      <c r="D20" s="47">
        <v>72</v>
      </c>
      <c r="E20" s="12">
        <v>81</v>
      </c>
      <c r="F20" s="12"/>
      <c r="G20" s="47">
        <v>26.4</v>
      </c>
      <c r="H20" s="12">
        <v>23</v>
      </c>
      <c r="I20" s="8"/>
      <c r="J20" s="12"/>
      <c r="K20" s="47">
        <v>82</v>
      </c>
      <c r="L20" s="12">
        <v>83</v>
      </c>
      <c r="M20" s="8"/>
      <c r="N20" s="12"/>
      <c r="O20" s="47">
        <v>3.1</v>
      </c>
      <c r="P20" s="12">
        <v>3.1</v>
      </c>
      <c r="Q20" s="8"/>
      <c r="R20" s="4"/>
      <c r="S20" s="4"/>
      <c r="T20" s="4"/>
    </row>
    <row r="21" spans="1:20" ht="15.75" customHeight="1" x14ac:dyDescent="0.25">
      <c r="A21" s="61"/>
      <c r="B21" s="13" t="s">
        <v>11</v>
      </c>
      <c r="C21" s="12"/>
      <c r="D21" s="47">
        <v>73</v>
      </c>
      <c r="E21" s="12">
        <v>89</v>
      </c>
      <c r="F21" s="12"/>
      <c r="G21" s="47">
        <v>11</v>
      </c>
      <c r="H21" s="12">
        <v>2</v>
      </c>
      <c r="I21" s="8"/>
      <c r="J21" s="12"/>
      <c r="K21" s="47">
        <v>91.8</v>
      </c>
      <c r="L21" s="12">
        <v>83</v>
      </c>
      <c r="M21" s="8"/>
      <c r="N21" s="12"/>
      <c r="O21" s="47">
        <v>3</v>
      </c>
      <c r="P21" s="12">
        <v>3.1</v>
      </c>
      <c r="Q21" s="8"/>
      <c r="R21" s="4"/>
      <c r="S21" s="4"/>
      <c r="T21" s="4"/>
    </row>
    <row r="22" spans="1:20" ht="15.75" customHeight="1" x14ac:dyDescent="0.25">
      <c r="A22" s="61"/>
      <c r="B22" s="13" t="s">
        <v>10</v>
      </c>
      <c r="C22" s="12"/>
      <c r="D22" s="47">
        <v>72</v>
      </c>
      <c r="E22" s="12">
        <v>9</v>
      </c>
      <c r="F22" s="12"/>
      <c r="G22" s="47">
        <v>18</v>
      </c>
      <c r="H22" s="12">
        <v>11</v>
      </c>
      <c r="I22" s="8"/>
      <c r="J22" s="12"/>
      <c r="K22" s="47">
        <v>100</v>
      </c>
      <c r="L22" s="12">
        <v>89</v>
      </c>
      <c r="M22" s="8"/>
      <c r="N22" s="12"/>
      <c r="O22" s="47">
        <v>3.2</v>
      </c>
      <c r="P22" s="12">
        <v>3</v>
      </c>
      <c r="Q22" s="8"/>
      <c r="R22" s="4"/>
      <c r="S22" s="4"/>
      <c r="T22" s="4"/>
    </row>
    <row r="23" spans="1:20" ht="15.75" customHeight="1" x14ac:dyDescent="0.25">
      <c r="A23" s="61"/>
      <c r="B23" s="13" t="s">
        <v>9</v>
      </c>
      <c r="C23" s="12"/>
      <c r="D23" s="47">
        <v>78</v>
      </c>
      <c r="E23" s="12">
        <v>81</v>
      </c>
      <c r="F23" s="12"/>
      <c r="G23" s="47">
        <v>43.6</v>
      </c>
      <c r="H23" s="12">
        <v>62</v>
      </c>
      <c r="I23" s="8"/>
      <c r="J23" s="12"/>
      <c r="K23" s="47">
        <v>100</v>
      </c>
      <c r="L23" s="12">
        <v>99</v>
      </c>
      <c r="M23" s="8"/>
      <c r="N23" s="12"/>
      <c r="O23" s="47">
        <v>3.6</v>
      </c>
      <c r="P23" s="12">
        <v>3.7</v>
      </c>
      <c r="Q23" s="8"/>
      <c r="R23" s="4"/>
      <c r="S23" s="4"/>
      <c r="T23" s="4"/>
    </row>
    <row r="24" spans="1:20" ht="15.75" customHeight="1" x14ac:dyDescent="0.25">
      <c r="A24" s="61"/>
      <c r="B24" s="11" t="s">
        <v>12</v>
      </c>
      <c r="C24" s="12"/>
      <c r="D24" s="47">
        <v>75</v>
      </c>
      <c r="E24" s="12">
        <v>76</v>
      </c>
      <c r="F24" s="12"/>
      <c r="G24" s="47">
        <v>53</v>
      </c>
      <c r="H24" s="12">
        <v>34</v>
      </c>
      <c r="I24" s="8"/>
      <c r="J24" s="12"/>
      <c r="K24" s="47">
        <v>88</v>
      </c>
      <c r="L24" s="12">
        <v>82</v>
      </c>
      <c r="M24" s="8"/>
      <c r="N24" s="12"/>
      <c r="O24" s="47">
        <v>3.5</v>
      </c>
      <c r="P24" s="12">
        <v>3.2</v>
      </c>
      <c r="Q24" s="8"/>
      <c r="R24" s="4"/>
      <c r="S24" s="4"/>
      <c r="T24" s="4"/>
    </row>
    <row r="25" spans="1:20" ht="15.75" customHeight="1" x14ac:dyDescent="0.25">
      <c r="A25" s="61"/>
      <c r="B25" s="13" t="s">
        <v>14</v>
      </c>
      <c r="C25" s="12"/>
      <c r="D25" s="47">
        <v>80</v>
      </c>
      <c r="E25" s="12">
        <v>39</v>
      </c>
      <c r="F25" s="12"/>
      <c r="G25" s="47">
        <v>13.8</v>
      </c>
      <c r="H25" s="12">
        <v>20</v>
      </c>
      <c r="I25" s="8"/>
      <c r="J25" s="12"/>
      <c r="K25" s="47">
        <v>55</v>
      </c>
      <c r="L25" s="12">
        <v>44</v>
      </c>
      <c r="M25" s="8"/>
      <c r="N25" s="12"/>
      <c r="O25" s="47">
        <v>2.7</v>
      </c>
      <c r="P25" s="12">
        <v>2.6</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78</v>
      </c>
      <c r="F28" s="12"/>
      <c r="G28" s="47"/>
      <c r="H28" s="12">
        <v>37</v>
      </c>
      <c r="I28" s="8"/>
      <c r="J28" s="12"/>
      <c r="K28" s="47"/>
      <c r="L28" s="12">
        <v>78</v>
      </c>
      <c r="M28" s="8"/>
      <c r="N28" s="12"/>
      <c r="O28" s="47"/>
      <c r="P28" s="12">
        <v>3.2</v>
      </c>
      <c r="Q28" s="8"/>
      <c r="R28" s="4"/>
      <c r="S28" s="4"/>
      <c r="T28" s="4"/>
    </row>
    <row r="29" spans="1:20" ht="15.75" customHeight="1" x14ac:dyDescent="0.25">
      <c r="A29" s="61"/>
      <c r="B29" s="11" t="s">
        <v>7</v>
      </c>
      <c r="C29" s="12"/>
      <c r="D29" s="47"/>
      <c r="E29" s="12">
        <v>78</v>
      </c>
      <c r="F29" s="12"/>
      <c r="G29" s="47"/>
      <c r="H29" s="12">
        <v>12</v>
      </c>
      <c r="I29" s="8"/>
      <c r="J29" s="12"/>
      <c r="K29" s="47"/>
      <c r="L29" s="12">
        <v>65</v>
      </c>
      <c r="M29" s="8"/>
      <c r="N29" s="12"/>
      <c r="O29" s="47"/>
      <c r="P29" s="12">
        <v>2.8</v>
      </c>
      <c r="Q29" s="8"/>
      <c r="R29" s="4"/>
      <c r="S29" s="4"/>
      <c r="T29" s="4"/>
    </row>
    <row r="30" spans="1:20" ht="15.75" customHeight="1" x14ac:dyDescent="0.25">
      <c r="A30" s="61"/>
      <c r="B30" s="13" t="s">
        <v>9</v>
      </c>
      <c r="C30" s="12"/>
      <c r="D30" s="47"/>
      <c r="E30" s="12">
        <v>84</v>
      </c>
      <c r="F30" s="12"/>
      <c r="G30" s="47"/>
      <c r="H30" s="12">
        <v>80</v>
      </c>
      <c r="I30" s="8"/>
      <c r="J30" s="12"/>
      <c r="K30" s="47"/>
      <c r="L30" s="12">
        <v>98</v>
      </c>
      <c r="M30" s="8"/>
      <c r="N30" s="12"/>
      <c r="O30" s="47"/>
      <c r="P30" s="12">
        <v>4.0999999999999996</v>
      </c>
      <c r="Q30" s="8"/>
      <c r="R30" s="4"/>
      <c r="S30" s="4"/>
      <c r="T30" s="4"/>
    </row>
    <row r="31" spans="1:20" ht="15.75" customHeight="1" x14ac:dyDescent="0.25">
      <c r="A31" s="61"/>
      <c r="B31" s="13" t="s">
        <v>10</v>
      </c>
      <c r="C31" s="12"/>
      <c r="D31" s="47"/>
      <c r="E31" s="12">
        <v>80</v>
      </c>
      <c r="F31" s="12"/>
      <c r="G31" s="47"/>
      <c r="H31" s="12">
        <v>16</v>
      </c>
      <c r="I31" s="8"/>
      <c r="J31" s="12"/>
      <c r="K31" s="47"/>
      <c r="L31" s="12">
        <v>70</v>
      </c>
      <c r="M31" s="8"/>
      <c r="N31" s="12"/>
      <c r="O31" s="47"/>
      <c r="P31" s="12">
        <v>2.9</v>
      </c>
      <c r="Q31" s="8"/>
      <c r="R31" s="4"/>
      <c r="S31" s="4"/>
      <c r="T31" s="4"/>
    </row>
    <row r="32" spans="1:20" ht="15.75" customHeight="1" x14ac:dyDescent="0.25">
      <c r="A32" s="61"/>
      <c r="B32" s="11" t="s">
        <v>12</v>
      </c>
      <c r="C32" s="12"/>
      <c r="D32" s="47"/>
      <c r="E32" s="12">
        <v>78</v>
      </c>
      <c r="F32" s="12"/>
      <c r="G32" s="47"/>
      <c r="H32" s="12">
        <v>43</v>
      </c>
      <c r="I32" s="8"/>
      <c r="J32" s="12"/>
      <c r="K32" s="47"/>
      <c r="L32" s="12">
        <v>85</v>
      </c>
      <c r="M32" s="8"/>
      <c r="N32" s="12"/>
      <c r="O32" s="47"/>
      <c r="P32" s="12">
        <v>3.3</v>
      </c>
      <c r="Q32" s="8"/>
      <c r="R32" s="4"/>
      <c r="S32" s="4"/>
      <c r="T32" s="4"/>
    </row>
    <row r="33" spans="1:20" ht="15.75" customHeight="1" x14ac:dyDescent="0.25">
      <c r="A33" s="61"/>
      <c r="B33" s="13" t="s">
        <v>11</v>
      </c>
      <c r="C33" s="12"/>
      <c r="D33" s="47"/>
      <c r="E33" s="12">
        <v>80</v>
      </c>
      <c r="F33" s="12"/>
      <c r="G33" s="47"/>
      <c r="H33" s="12">
        <v>16</v>
      </c>
      <c r="I33" s="8"/>
      <c r="J33" s="12"/>
      <c r="K33" s="47"/>
      <c r="L33" s="12">
        <v>70</v>
      </c>
      <c r="M33" s="8"/>
      <c r="N33" s="12"/>
      <c r="O33" s="47"/>
      <c r="P33" s="12">
        <v>2.6</v>
      </c>
      <c r="Q33" s="8"/>
      <c r="R33" s="4"/>
      <c r="S33" s="4"/>
      <c r="T33" s="4"/>
    </row>
    <row r="34" spans="1:20" ht="15.75" customHeight="1" x14ac:dyDescent="0.25">
      <c r="A34" s="61"/>
      <c r="B34" s="13" t="s">
        <v>13</v>
      </c>
      <c r="C34" s="12"/>
      <c r="D34" s="47"/>
      <c r="E34" s="12">
        <v>81</v>
      </c>
      <c r="F34" s="12"/>
      <c r="G34" s="47"/>
      <c r="H34" s="12">
        <v>13</v>
      </c>
      <c r="I34" s="8"/>
      <c r="J34" s="12"/>
      <c r="K34" s="47"/>
      <c r="L34" s="12">
        <v>71</v>
      </c>
      <c r="M34" s="8"/>
      <c r="N34" s="12"/>
      <c r="O34" s="47"/>
      <c r="P34" s="12">
        <v>2.9</v>
      </c>
      <c r="Q34" s="8"/>
      <c r="R34" s="4"/>
      <c r="S34" s="4"/>
      <c r="T34" s="4"/>
    </row>
    <row r="35" spans="1:20" ht="15.75" customHeight="1" x14ac:dyDescent="0.25">
      <c r="A35" s="62"/>
      <c r="B35" s="11" t="s">
        <v>17</v>
      </c>
      <c r="C35" s="12"/>
      <c r="D35" s="47"/>
      <c r="E35" s="12">
        <v>84</v>
      </c>
      <c r="F35" s="12"/>
      <c r="G35" s="47"/>
      <c r="H35" s="12">
        <v>39</v>
      </c>
      <c r="I35" s="8"/>
      <c r="J35" s="12"/>
      <c r="K35" s="47"/>
      <c r="L35" s="12">
        <v>86</v>
      </c>
      <c r="M35" s="8"/>
      <c r="N35" s="12"/>
      <c r="O35" s="47"/>
      <c r="P35" s="12">
        <v>3.3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11</v>
      </c>
      <c r="D37" s="47">
        <v>30</v>
      </c>
      <c r="E37" s="12"/>
      <c r="F37" s="12">
        <v>72.7</v>
      </c>
      <c r="G37" s="47">
        <v>63</v>
      </c>
      <c r="H37" s="12"/>
      <c r="I37" s="8"/>
      <c r="J37" s="12">
        <v>100</v>
      </c>
      <c r="K37" s="47">
        <v>93</v>
      </c>
      <c r="L37" s="12"/>
      <c r="M37" s="8"/>
      <c r="N37" s="12">
        <v>3.8</v>
      </c>
      <c r="O37" s="47">
        <v>3.7</v>
      </c>
      <c r="P37" s="12"/>
      <c r="Q37" s="8"/>
      <c r="R37" s="4"/>
      <c r="S37" s="4"/>
      <c r="T37" s="4"/>
    </row>
    <row r="38" spans="1:20" ht="15.75" customHeight="1" x14ac:dyDescent="0.25">
      <c r="A38" s="72"/>
      <c r="B38" s="13" t="s">
        <v>20</v>
      </c>
      <c r="C38" s="12">
        <v>13</v>
      </c>
      <c r="D38" s="47">
        <v>25</v>
      </c>
      <c r="E38" s="12"/>
      <c r="F38" s="12">
        <v>15.4</v>
      </c>
      <c r="G38" s="47">
        <v>48</v>
      </c>
      <c r="H38" s="12"/>
      <c r="I38" s="8"/>
      <c r="J38" s="12">
        <v>92</v>
      </c>
      <c r="K38" s="47">
        <v>100</v>
      </c>
      <c r="L38" s="12"/>
      <c r="M38" s="8"/>
      <c r="N38" s="12">
        <v>3.1</v>
      </c>
      <c r="O38" s="47">
        <v>3.6</v>
      </c>
      <c r="P38" s="12"/>
      <c r="Q38" s="8"/>
      <c r="R38" s="4"/>
      <c r="S38" s="4"/>
      <c r="T38" s="4"/>
    </row>
    <row r="39" spans="1:20" ht="15.75" customHeight="1" x14ac:dyDescent="0.25">
      <c r="A39" s="72"/>
      <c r="B39" s="13" t="s">
        <v>17</v>
      </c>
      <c r="C39" s="12">
        <v>8</v>
      </c>
      <c r="D39" s="47">
        <v>18</v>
      </c>
      <c r="E39" s="12"/>
      <c r="F39" s="12">
        <v>50</v>
      </c>
      <c r="G39" s="47">
        <v>44.5</v>
      </c>
      <c r="H39" s="12"/>
      <c r="I39" s="8"/>
      <c r="J39" s="12">
        <v>100</v>
      </c>
      <c r="K39" s="47">
        <v>94.5</v>
      </c>
      <c r="L39" s="12"/>
      <c r="M39" s="8"/>
      <c r="N39" s="12">
        <v>3.8</v>
      </c>
      <c r="O39" s="47">
        <v>3.4</v>
      </c>
      <c r="P39" s="12"/>
      <c r="Q39" s="8"/>
      <c r="R39" s="4"/>
      <c r="S39" s="4"/>
      <c r="T39" s="4"/>
    </row>
    <row r="40" spans="1:20" ht="15.75" customHeight="1" x14ac:dyDescent="0.25">
      <c r="A40" s="72"/>
      <c r="B40" s="13" t="s">
        <v>13</v>
      </c>
      <c r="C40" s="12">
        <v>5</v>
      </c>
      <c r="D40" s="47">
        <v>21</v>
      </c>
      <c r="E40" s="12"/>
      <c r="F40" s="12">
        <v>0</v>
      </c>
      <c r="G40" s="47">
        <v>52</v>
      </c>
      <c r="H40" s="12"/>
      <c r="I40" s="8"/>
      <c r="J40" s="12">
        <v>100</v>
      </c>
      <c r="K40" s="47">
        <v>90.5</v>
      </c>
      <c r="L40" s="12"/>
      <c r="M40" s="8"/>
      <c r="N40" s="12">
        <v>3</v>
      </c>
      <c r="O40" s="47">
        <v>4.4000000000000004</v>
      </c>
      <c r="P40" s="12"/>
      <c r="Q40" s="8"/>
      <c r="R40" s="4"/>
      <c r="S40" s="4"/>
      <c r="T40" s="4"/>
    </row>
    <row r="41" spans="1:20" ht="15.75" customHeight="1" x14ac:dyDescent="0.25">
      <c r="A41" s="72"/>
      <c r="B41" s="13" t="s">
        <v>10</v>
      </c>
      <c r="C41" s="12">
        <v>12</v>
      </c>
      <c r="D41" s="47">
        <v>14</v>
      </c>
      <c r="E41" s="12"/>
      <c r="F41" s="12">
        <v>75</v>
      </c>
      <c r="G41" s="47">
        <v>64</v>
      </c>
      <c r="H41" s="12"/>
      <c r="I41" s="8"/>
      <c r="J41" s="12">
        <v>100</v>
      </c>
      <c r="K41" s="47">
        <v>99.9</v>
      </c>
      <c r="L41" s="12"/>
      <c r="M41" s="8"/>
      <c r="N41" s="12">
        <v>3.8</v>
      </c>
      <c r="O41" s="47">
        <v>3.7</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c r="E43" s="12"/>
      <c r="F43" s="12"/>
      <c r="G43" s="47"/>
      <c r="H43" s="12"/>
      <c r="I43" s="8"/>
      <c r="J43" s="12"/>
      <c r="K43" s="47"/>
      <c r="L43" s="12"/>
      <c r="M43" s="8"/>
      <c r="N43" s="12"/>
      <c r="O43" s="47"/>
      <c r="P43" s="12"/>
      <c r="Q43" s="8"/>
      <c r="R43" s="4"/>
      <c r="S43" s="4"/>
      <c r="T43" s="4"/>
    </row>
    <row r="44" spans="1:20" ht="38.25" x14ac:dyDescent="0.25">
      <c r="A44" s="72"/>
      <c r="B44" s="13" t="s">
        <v>23</v>
      </c>
      <c r="C44" s="12">
        <v>13</v>
      </c>
      <c r="D44" s="47">
        <v>25</v>
      </c>
      <c r="E44" s="12"/>
      <c r="F44" s="12">
        <v>15.4</v>
      </c>
      <c r="G44" s="47">
        <v>44</v>
      </c>
      <c r="H44" s="12"/>
      <c r="I44" s="8"/>
      <c r="J44" s="12">
        <v>69</v>
      </c>
      <c r="K44" s="47">
        <v>96</v>
      </c>
      <c r="L44" s="12"/>
      <c r="M44" s="8"/>
      <c r="N44" s="12">
        <v>2.8</v>
      </c>
      <c r="O44" s="47">
        <v>3.5</v>
      </c>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A2" workbookViewId="0">
      <pane xSplit="1" ySplit="3" topLeftCell="B5" activePane="bottomRight" state="frozen"/>
      <selection activeCell="A2" sqref="A2"/>
      <selection pane="topRight" activeCell="B2" sqref="B2"/>
      <selection pane="bottomLeft" activeCell="A5" sqref="A5"/>
      <selection pane="bottomRight" activeCell="L17" sqref="L17"/>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130</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5.25" customHeight="1" x14ac:dyDescent="0.25">
      <c r="A5" s="68" t="s">
        <v>28</v>
      </c>
      <c r="B5" s="11" t="s">
        <v>6</v>
      </c>
      <c r="C5" s="12">
        <v>13</v>
      </c>
      <c r="D5" s="47">
        <v>11</v>
      </c>
      <c r="E5" s="12">
        <v>2</v>
      </c>
      <c r="F5" s="12">
        <v>69</v>
      </c>
      <c r="G5" s="47">
        <v>54</v>
      </c>
      <c r="H5" s="12">
        <v>100</v>
      </c>
      <c r="I5" s="8"/>
      <c r="J5" s="12">
        <v>100</v>
      </c>
      <c r="K5" s="47">
        <v>100</v>
      </c>
      <c r="L5" s="12">
        <v>100</v>
      </c>
      <c r="M5" s="8"/>
      <c r="N5" s="12">
        <v>3.8</v>
      </c>
      <c r="O5" s="47">
        <v>3.7</v>
      </c>
      <c r="P5" s="12">
        <v>4</v>
      </c>
      <c r="Q5" s="8"/>
      <c r="R5" s="7" t="s">
        <v>34</v>
      </c>
      <c r="S5" s="7" t="s">
        <v>34</v>
      </c>
      <c r="T5" s="7" t="s">
        <v>34</v>
      </c>
    </row>
    <row r="6" spans="1:20" ht="15.75" customHeight="1" x14ac:dyDescent="0.25">
      <c r="A6" s="69"/>
      <c r="B6" s="11" t="s">
        <v>7</v>
      </c>
      <c r="C6" s="12">
        <v>13</v>
      </c>
      <c r="D6" s="47">
        <v>12</v>
      </c>
      <c r="E6" s="12">
        <v>2</v>
      </c>
      <c r="F6" s="12">
        <v>61.5</v>
      </c>
      <c r="G6" s="47">
        <v>75</v>
      </c>
      <c r="H6" s="12">
        <v>100</v>
      </c>
      <c r="I6" s="8"/>
      <c r="J6" s="12">
        <v>100</v>
      </c>
      <c r="K6" s="47">
        <v>100</v>
      </c>
      <c r="L6" s="12">
        <v>100</v>
      </c>
      <c r="M6" s="8"/>
      <c r="N6" s="12">
        <v>4.2</v>
      </c>
      <c r="O6" s="47">
        <v>4.0999999999999996</v>
      </c>
      <c r="P6" s="12">
        <v>4</v>
      </c>
      <c r="Q6" s="8"/>
      <c r="R6" s="4"/>
      <c r="S6" s="4"/>
      <c r="T6" s="4"/>
    </row>
    <row r="7" spans="1:20" ht="15.75" customHeight="1" x14ac:dyDescent="0.25">
      <c r="A7" s="69"/>
      <c r="B7" s="11" t="s">
        <v>8</v>
      </c>
      <c r="C7" s="12">
        <v>13</v>
      </c>
      <c r="D7" s="47">
        <v>12</v>
      </c>
      <c r="E7" s="12">
        <v>2</v>
      </c>
      <c r="F7" s="12">
        <v>61.5</v>
      </c>
      <c r="G7" s="47">
        <v>33</v>
      </c>
      <c r="H7" s="12">
        <v>50</v>
      </c>
      <c r="I7" s="8"/>
      <c r="J7" s="12">
        <v>100</v>
      </c>
      <c r="K7" s="47">
        <v>100</v>
      </c>
      <c r="L7" s="12">
        <v>100</v>
      </c>
      <c r="M7" s="8"/>
      <c r="N7" s="12">
        <v>3.6</v>
      </c>
      <c r="O7" s="47">
        <v>3.5</v>
      </c>
      <c r="P7" s="12">
        <v>3.5</v>
      </c>
      <c r="Q7" s="8"/>
      <c r="R7" s="4"/>
      <c r="S7" s="4"/>
      <c r="T7" s="4"/>
    </row>
    <row r="8" spans="1:20" ht="15.75" customHeight="1" x14ac:dyDescent="0.25">
      <c r="A8" s="68" t="s">
        <v>29</v>
      </c>
      <c r="B8" s="11" t="s">
        <v>6</v>
      </c>
      <c r="C8" s="12">
        <v>7</v>
      </c>
      <c r="D8" s="47">
        <v>11</v>
      </c>
      <c r="E8" s="12">
        <v>12</v>
      </c>
      <c r="F8" s="12">
        <v>0</v>
      </c>
      <c r="G8" s="47">
        <v>45.5</v>
      </c>
      <c r="H8" s="12">
        <v>8</v>
      </c>
      <c r="I8" s="8"/>
      <c r="J8" s="12">
        <v>71</v>
      </c>
      <c r="K8" s="47">
        <v>81.900000000000006</v>
      </c>
      <c r="L8" s="12">
        <v>100</v>
      </c>
      <c r="M8" s="8"/>
      <c r="N8" s="12">
        <v>2.7</v>
      </c>
      <c r="O8" s="47">
        <v>3.3</v>
      </c>
      <c r="P8" s="12">
        <v>2.8</v>
      </c>
      <c r="Q8" s="8"/>
      <c r="R8" s="4"/>
      <c r="S8" s="4"/>
      <c r="T8" s="4"/>
    </row>
    <row r="9" spans="1:20" ht="15.75" customHeight="1" x14ac:dyDescent="0.25">
      <c r="A9" s="69"/>
      <c r="B9" s="11" t="s">
        <v>7</v>
      </c>
      <c r="C9" s="12">
        <v>7</v>
      </c>
      <c r="D9" s="47">
        <v>10</v>
      </c>
      <c r="E9" s="12">
        <v>12</v>
      </c>
      <c r="F9" s="12">
        <v>28.6</v>
      </c>
      <c r="G9" s="47">
        <v>50</v>
      </c>
      <c r="H9" s="12">
        <v>17</v>
      </c>
      <c r="I9" s="8"/>
      <c r="J9" s="12">
        <v>86</v>
      </c>
      <c r="K9" s="47">
        <v>100</v>
      </c>
      <c r="L9" s="12">
        <v>75</v>
      </c>
      <c r="M9" s="8"/>
      <c r="N9" s="12">
        <v>3.1</v>
      </c>
      <c r="O9" s="47">
        <v>3.1</v>
      </c>
      <c r="P9" s="12">
        <v>2.9</v>
      </c>
      <c r="Q9" s="8"/>
      <c r="R9" s="4"/>
      <c r="S9" s="4"/>
      <c r="T9" s="4"/>
    </row>
    <row r="10" spans="1:20" ht="15.75" customHeight="1" x14ac:dyDescent="0.25">
      <c r="A10" s="69"/>
      <c r="B10" s="11" t="s">
        <v>9</v>
      </c>
      <c r="C10" s="12">
        <v>7</v>
      </c>
      <c r="D10" s="47">
        <v>11</v>
      </c>
      <c r="E10" s="12">
        <v>12</v>
      </c>
      <c r="F10" s="12">
        <v>57</v>
      </c>
      <c r="G10" s="47">
        <v>63.6</v>
      </c>
      <c r="H10" s="12">
        <v>33</v>
      </c>
      <c r="I10" s="8"/>
      <c r="J10" s="12">
        <v>100</v>
      </c>
      <c r="K10" s="47">
        <v>100</v>
      </c>
      <c r="L10" s="12">
        <v>92</v>
      </c>
      <c r="M10" s="8"/>
      <c r="N10" s="12">
        <v>3.6</v>
      </c>
      <c r="O10" s="47">
        <v>3.7</v>
      </c>
      <c r="P10" s="12">
        <v>3.3</v>
      </c>
      <c r="Q10" s="8"/>
      <c r="R10" s="4"/>
      <c r="S10" s="4"/>
      <c r="T10" s="4"/>
    </row>
    <row r="11" spans="1:20" ht="15.75" customHeight="1" x14ac:dyDescent="0.25">
      <c r="A11" s="69"/>
      <c r="B11" s="11" t="s">
        <v>10</v>
      </c>
      <c r="C11" s="12">
        <v>7</v>
      </c>
      <c r="D11" s="47">
        <v>11</v>
      </c>
      <c r="E11" s="12">
        <v>12</v>
      </c>
      <c r="F11" s="12">
        <v>57</v>
      </c>
      <c r="G11" s="47">
        <v>63.7</v>
      </c>
      <c r="H11" s="12">
        <v>8</v>
      </c>
      <c r="I11" s="8"/>
      <c r="J11" s="12">
        <v>100</v>
      </c>
      <c r="K11" s="47">
        <v>100</v>
      </c>
      <c r="L11" s="12">
        <v>100</v>
      </c>
      <c r="M11" s="8"/>
      <c r="N11" s="12">
        <v>3.7</v>
      </c>
      <c r="O11" s="47">
        <v>3.8</v>
      </c>
      <c r="P11" s="12">
        <v>3.1</v>
      </c>
      <c r="Q11" s="8"/>
      <c r="R11" s="4"/>
      <c r="S11" s="4"/>
      <c r="T11" s="4"/>
    </row>
    <row r="12" spans="1:20" ht="15.75" customHeight="1" x14ac:dyDescent="0.25">
      <c r="A12" s="68" t="s">
        <v>30</v>
      </c>
      <c r="B12" s="11" t="s">
        <v>6</v>
      </c>
      <c r="C12" s="12">
        <v>13</v>
      </c>
      <c r="D12" s="47">
        <v>6</v>
      </c>
      <c r="E12" s="12">
        <v>11</v>
      </c>
      <c r="F12" s="12">
        <v>0</v>
      </c>
      <c r="G12" s="47">
        <v>66.7</v>
      </c>
      <c r="H12" s="12">
        <v>36</v>
      </c>
      <c r="I12" s="8"/>
      <c r="J12" s="12">
        <v>53.8</v>
      </c>
      <c r="K12" s="47">
        <v>66.7</v>
      </c>
      <c r="L12" s="12">
        <v>82</v>
      </c>
      <c r="M12" s="8"/>
      <c r="N12" s="12">
        <v>2.5</v>
      </c>
      <c r="O12" s="47">
        <v>3.5</v>
      </c>
      <c r="P12" s="12">
        <v>3.2</v>
      </c>
      <c r="Q12" s="8"/>
      <c r="R12" s="4"/>
      <c r="S12" s="4"/>
      <c r="T12" s="4"/>
    </row>
    <row r="13" spans="1:20" ht="15.75" customHeight="1" x14ac:dyDescent="0.25">
      <c r="A13" s="69"/>
      <c r="B13" s="11" t="s">
        <v>7</v>
      </c>
      <c r="C13" s="12">
        <v>13</v>
      </c>
      <c r="D13" s="47">
        <v>6</v>
      </c>
      <c r="E13" s="12">
        <v>9</v>
      </c>
      <c r="F13" s="12">
        <v>30.8</v>
      </c>
      <c r="G13" s="47">
        <v>50</v>
      </c>
      <c r="H13" s="12">
        <v>33</v>
      </c>
      <c r="I13" s="8"/>
      <c r="J13" s="12">
        <v>77</v>
      </c>
      <c r="K13" s="47">
        <v>83</v>
      </c>
      <c r="L13" s="12">
        <v>89</v>
      </c>
      <c r="M13" s="8"/>
      <c r="N13" s="12">
        <v>3.1</v>
      </c>
      <c r="O13" s="47">
        <v>3.3</v>
      </c>
      <c r="P13" s="12">
        <v>3.2</v>
      </c>
      <c r="Q13" s="8"/>
      <c r="R13" s="4"/>
      <c r="S13" s="4"/>
      <c r="T13" s="4"/>
    </row>
    <row r="14" spans="1:20" ht="15.75" customHeight="1" x14ac:dyDescent="0.25">
      <c r="A14" s="69"/>
      <c r="B14" s="11" t="s">
        <v>10</v>
      </c>
      <c r="C14" s="12">
        <v>14</v>
      </c>
      <c r="D14" s="47">
        <v>5</v>
      </c>
      <c r="E14" s="12">
        <v>10</v>
      </c>
      <c r="F14" s="12">
        <v>42.9</v>
      </c>
      <c r="G14" s="47">
        <v>40</v>
      </c>
      <c r="H14" s="12">
        <v>20</v>
      </c>
      <c r="I14" s="8"/>
      <c r="J14" s="12">
        <v>93</v>
      </c>
      <c r="K14" s="47">
        <v>100</v>
      </c>
      <c r="L14" s="12">
        <v>70</v>
      </c>
      <c r="M14" s="8"/>
      <c r="N14" s="12">
        <v>3.4</v>
      </c>
      <c r="O14" s="47">
        <v>3.4</v>
      </c>
      <c r="P14" s="12">
        <v>2.9</v>
      </c>
      <c r="Q14" s="8"/>
      <c r="R14" s="4"/>
      <c r="S14" s="4"/>
      <c r="T14" s="4"/>
    </row>
    <row r="15" spans="1:20" ht="15.75" customHeight="1" x14ac:dyDescent="0.25">
      <c r="A15" s="69"/>
      <c r="B15" s="11" t="s">
        <v>11</v>
      </c>
      <c r="C15" s="12">
        <v>10</v>
      </c>
      <c r="D15" s="47">
        <v>6</v>
      </c>
      <c r="E15" s="12">
        <v>11</v>
      </c>
      <c r="F15" s="12">
        <v>60</v>
      </c>
      <c r="G15" s="47">
        <v>66.7</v>
      </c>
      <c r="H15" s="12">
        <v>36</v>
      </c>
      <c r="I15" s="8"/>
      <c r="J15" s="12">
        <v>100</v>
      </c>
      <c r="K15" s="47">
        <v>100</v>
      </c>
      <c r="L15" s="12">
        <v>91</v>
      </c>
      <c r="M15" s="8"/>
      <c r="N15" s="12">
        <v>3.6</v>
      </c>
      <c r="O15" s="47">
        <v>3.8</v>
      </c>
      <c r="P15" s="12">
        <v>2.9</v>
      </c>
      <c r="Q15" s="8"/>
      <c r="R15" s="4"/>
      <c r="S15" s="4"/>
      <c r="T15" s="4"/>
    </row>
    <row r="16" spans="1:20" ht="15.75" customHeight="1" x14ac:dyDescent="0.25">
      <c r="A16" s="69"/>
      <c r="B16" s="11" t="s">
        <v>12</v>
      </c>
      <c r="C16" s="12">
        <v>11</v>
      </c>
      <c r="D16" s="47">
        <v>6</v>
      </c>
      <c r="E16" s="12">
        <v>11</v>
      </c>
      <c r="F16" s="12">
        <v>9.1</v>
      </c>
      <c r="G16" s="47">
        <v>66.7</v>
      </c>
      <c r="H16" s="12">
        <v>45</v>
      </c>
      <c r="I16" s="8"/>
      <c r="J16" s="12">
        <v>45.5</v>
      </c>
      <c r="K16" s="47">
        <v>100</v>
      </c>
      <c r="L16" s="12">
        <v>82</v>
      </c>
      <c r="M16" s="8"/>
      <c r="N16" s="12">
        <v>2.5</v>
      </c>
      <c r="O16" s="47">
        <v>3.7</v>
      </c>
      <c r="P16" s="12">
        <v>3.3</v>
      </c>
      <c r="Q16" s="8"/>
      <c r="R16" s="4"/>
      <c r="S16" s="4"/>
      <c r="T16" s="4"/>
    </row>
    <row r="17" spans="1:20" ht="15.75" customHeight="1" x14ac:dyDescent="0.25">
      <c r="A17" s="75"/>
      <c r="B17" s="11" t="s">
        <v>9</v>
      </c>
      <c r="C17" s="12">
        <v>12</v>
      </c>
      <c r="D17" s="47">
        <v>6</v>
      </c>
      <c r="E17" s="12">
        <v>11</v>
      </c>
      <c r="F17" s="12">
        <v>33</v>
      </c>
      <c r="G17" s="47">
        <v>50</v>
      </c>
      <c r="H17" s="12">
        <v>36</v>
      </c>
      <c r="I17" s="8"/>
      <c r="J17" s="12">
        <v>91.6</v>
      </c>
      <c r="K17" s="47">
        <v>83</v>
      </c>
      <c r="L17" s="12">
        <v>73</v>
      </c>
      <c r="M17" s="8"/>
      <c r="N17" s="12">
        <v>3.2</v>
      </c>
      <c r="O17" s="47">
        <v>3.3</v>
      </c>
      <c r="P17" s="12">
        <v>3.1</v>
      </c>
      <c r="Q17" s="8"/>
      <c r="R17" s="4"/>
      <c r="S17" s="4"/>
      <c r="T17" s="4"/>
    </row>
    <row r="18" spans="1:20" ht="15.75" customHeight="1" x14ac:dyDescent="0.25">
      <c r="A18" s="60" t="s">
        <v>31</v>
      </c>
      <c r="B18" s="11" t="s">
        <v>6</v>
      </c>
      <c r="C18" s="12"/>
      <c r="D18" s="47">
        <v>10</v>
      </c>
      <c r="E18" s="12">
        <v>5</v>
      </c>
      <c r="F18" s="12"/>
      <c r="G18" s="47">
        <v>20</v>
      </c>
      <c r="H18" s="12">
        <v>50</v>
      </c>
      <c r="I18" s="8"/>
      <c r="J18" s="12"/>
      <c r="K18" s="47">
        <v>60</v>
      </c>
      <c r="L18" s="12">
        <v>75</v>
      </c>
      <c r="M18" s="8"/>
      <c r="N18" s="12"/>
      <c r="O18" s="47">
        <v>2.8</v>
      </c>
      <c r="P18" s="12">
        <v>3.3</v>
      </c>
      <c r="Q18" s="8"/>
      <c r="R18" s="4"/>
      <c r="S18" s="4"/>
      <c r="T18" s="4"/>
    </row>
    <row r="19" spans="1:20" ht="15.75" customHeight="1" x14ac:dyDescent="0.25">
      <c r="A19" s="61"/>
      <c r="B19" s="11" t="s">
        <v>7</v>
      </c>
      <c r="C19" s="12"/>
      <c r="D19" s="47">
        <v>7</v>
      </c>
      <c r="E19" s="12">
        <v>5</v>
      </c>
      <c r="F19" s="12"/>
      <c r="G19" s="47">
        <v>42.9</v>
      </c>
      <c r="H19" s="12">
        <v>33</v>
      </c>
      <c r="I19" s="8"/>
      <c r="J19" s="12"/>
      <c r="K19" s="47">
        <v>100</v>
      </c>
      <c r="L19" s="12">
        <v>100</v>
      </c>
      <c r="M19" s="8"/>
      <c r="N19" s="12"/>
      <c r="O19" s="47">
        <v>3.1</v>
      </c>
      <c r="P19" s="12">
        <v>3.3</v>
      </c>
      <c r="Q19" s="8"/>
      <c r="R19" s="4"/>
      <c r="S19" s="4"/>
      <c r="T19" s="4"/>
    </row>
    <row r="20" spans="1:20" ht="15.75" customHeight="1" x14ac:dyDescent="0.25">
      <c r="A20" s="61"/>
      <c r="B20" s="13" t="s">
        <v>13</v>
      </c>
      <c r="C20" s="12"/>
      <c r="D20" s="47">
        <v>10</v>
      </c>
      <c r="E20" s="12">
        <v>4</v>
      </c>
      <c r="F20" s="12"/>
      <c r="G20" s="47">
        <v>10</v>
      </c>
      <c r="H20" s="12">
        <v>0</v>
      </c>
      <c r="I20" s="8"/>
      <c r="J20" s="12"/>
      <c r="K20" s="47">
        <v>40</v>
      </c>
      <c r="L20" s="12">
        <v>100</v>
      </c>
      <c r="M20" s="8"/>
      <c r="N20" s="12"/>
      <c r="O20" s="47">
        <v>2.5</v>
      </c>
      <c r="P20" s="12">
        <v>3</v>
      </c>
      <c r="Q20" s="8"/>
      <c r="R20" s="4"/>
      <c r="S20" s="4"/>
      <c r="T20" s="4"/>
    </row>
    <row r="21" spans="1:20" ht="15.75" customHeight="1" x14ac:dyDescent="0.25">
      <c r="A21" s="61"/>
      <c r="B21" s="13" t="s">
        <v>11</v>
      </c>
      <c r="C21" s="12"/>
      <c r="D21" s="47">
        <v>7</v>
      </c>
      <c r="E21" s="12">
        <v>11</v>
      </c>
      <c r="F21" s="12"/>
      <c r="G21" s="47">
        <v>42.9</v>
      </c>
      <c r="H21" s="12">
        <v>36</v>
      </c>
      <c r="I21" s="8"/>
      <c r="J21" s="12"/>
      <c r="K21" s="47">
        <v>100</v>
      </c>
      <c r="L21" s="12">
        <v>91</v>
      </c>
      <c r="M21" s="8"/>
      <c r="N21" s="12"/>
      <c r="O21" s="47">
        <v>3.4</v>
      </c>
      <c r="P21" s="12">
        <v>3.5</v>
      </c>
      <c r="Q21" s="8"/>
      <c r="R21" s="4"/>
      <c r="S21" s="4"/>
      <c r="T21" s="4"/>
    </row>
    <row r="22" spans="1:20" ht="15.75" customHeight="1" x14ac:dyDescent="0.25">
      <c r="A22" s="61"/>
      <c r="B22" s="13" t="s">
        <v>10</v>
      </c>
      <c r="C22" s="12"/>
      <c r="D22" s="47">
        <v>9</v>
      </c>
      <c r="E22" s="12">
        <v>1</v>
      </c>
      <c r="F22" s="12"/>
      <c r="G22" s="47">
        <v>55.6</v>
      </c>
      <c r="H22" s="12">
        <v>25</v>
      </c>
      <c r="I22" s="8"/>
      <c r="J22" s="12"/>
      <c r="K22" s="47">
        <v>88.9</v>
      </c>
      <c r="L22" s="12">
        <v>75</v>
      </c>
      <c r="M22" s="8"/>
      <c r="N22" s="12"/>
      <c r="O22" s="47">
        <v>3.4</v>
      </c>
      <c r="P22" s="12">
        <v>3</v>
      </c>
      <c r="Q22" s="8"/>
      <c r="R22" s="4"/>
      <c r="S22" s="4"/>
      <c r="T22" s="4"/>
    </row>
    <row r="23" spans="1:20" ht="15.75" customHeight="1" x14ac:dyDescent="0.25">
      <c r="A23" s="61"/>
      <c r="B23" s="13" t="s">
        <v>9</v>
      </c>
      <c r="C23" s="12"/>
      <c r="D23" s="47">
        <v>10</v>
      </c>
      <c r="E23" s="12">
        <v>4</v>
      </c>
      <c r="F23" s="12"/>
      <c r="G23" s="47">
        <v>30</v>
      </c>
      <c r="H23" s="12">
        <v>25</v>
      </c>
      <c r="I23" s="8"/>
      <c r="J23" s="12"/>
      <c r="K23" s="47">
        <v>70</v>
      </c>
      <c r="L23" s="12">
        <v>100</v>
      </c>
      <c r="M23" s="8"/>
      <c r="N23" s="12"/>
      <c r="O23" s="47">
        <v>3</v>
      </c>
      <c r="P23" s="12">
        <v>3.3</v>
      </c>
      <c r="Q23" s="8"/>
      <c r="R23" s="4"/>
      <c r="S23" s="4"/>
      <c r="T23" s="4"/>
    </row>
    <row r="24" spans="1:20" ht="15.75" customHeight="1" x14ac:dyDescent="0.25">
      <c r="A24" s="61"/>
      <c r="B24" s="11" t="s">
        <v>12</v>
      </c>
      <c r="C24" s="12"/>
      <c r="D24" s="47">
        <v>10</v>
      </c>
      <c r="E24" s="12">
        <v>3</v>
      </c>
      <c r="F24" s="12"/>
      <c r="G24" s="47">
        <v>30</v>
      </c>
      <c r="H24" s="12">
        <v>0</v>
      </c>
      <c r="I24" s="8"/>
      <c r="J24" s="12"/>
      <c r="K24" s="47">
        <v>80</v>
      </c>
      <c r="L24" s="12">
        <v>100</v>
      </c>
      <c r="M24" s="8"/>
      <c r="N24" s="12"/>
      <c r="O24" s="47">
        <v>3.1</v>
      </c>
      <c r="P24" s="12">
        <v>3</v>
      </c>
      <c r="Q24" s="8"/>
      <c r="R24" s="4"/>
      <c r="S24" s="4"/>
      <c r="T24" s="4"/>
    </row>
    <row r="25" spans="1:20" ht="15.75" customHeight="1" x14ac:dyDescent="0.25">
      <c r="A25" s="61"/>
      <c r="B25" s="13" t="s">
        <v>14</v>
      </c>
      <c r="C25" s="12"/>
      <c r="D25" s="47">
        <v>10</v>
      </c>
      <c r="E25" s="12">
        <v>0</v>
      </c>
      <c r="F25" s="12"/>
      <c r="G25" s="47">
        <v>0</v>
      </c>
      <c r="H25" s="12">
        <v>25</v>
      </c>
      <c r="I25" s="8"/>
      <c r="J25" s="12"/>
      <c r="K25" s="47">
        <v>20</v>
      </c>
      <c r="L25" s="12">
        <v>100</v>
      </c>
      <c r="M25" s="8"/>
      <c r="N25" s="12"/>
      <c r="O25" s="47">
        <v>2.2000000000000002</v>
      </c>
      <c r="P25" s="12">
        <v>3.3</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10</v>
      </c>
      <c r="F28" s="12"/>
      <c r="G28" s="47"/>
      <c r="H28" s="12">
        <v>40</v>
      </c>
      <c r="I28" s="8"/>
      <c r="J28" s="12"/>
      <c r="K28" s="47"/>
      <c r="L28" s="12">
        <v>100</v>
      </c>
      <c r="M28" s="8"/>
      <c r="N28" s="12"/>
      <c r="O28" s="47"/>
      <c r="P28" s="12">
        <v>3.4</v>
      </c>
      <c r="Q28" s="8"/>
      <c r="R28" s="4"/>
      <c r="S28" s="4"/>
      <c r="T28" s="4"/>
    </row>
    <row r="29" spans="1:20" ht="15.75" customHeight="1" x14ac:dyDescent="0.25">
      <c r="A29" s="61"/>
      <c r="B29" s="11" t="s">
        <v>7</v>
      </c>
      <c r="C29" s="12"/>
      <c r="D29" s="47"/>
      <c r="E29" s="12">
        <v>9</v>
      </c>
      <c r="F29" s="12"/>
      <c r="G29" s="47"/>
      <c r="H29" s="12">
        <v>22</v>
      </c>
      <c r="I29" s="8"/>
      <c r="J29" s="12"/>
      <c r="K29" s="47"/>
      <c r="L29" s="12">
        <v>77</v>
      </c>
      <c r="M29" s="8"/>
      <c r="N29" s="12"/>
      <c r="O29" s="47"/>
      <c r="P29" s="12">
        <v>3</v>
      </c>
      <c r="Q29" s="8"/>
      <c r="R29" s="4"/>
      <c r="S29" s="4"/>
      <c r="T29" s="4"/>
    </row>
    <row r="30" spans="1:20" ht="15.75" customHeight="1" x14ac:dyDescent="0.25">
      <c r="A30" s="61"/>
      <c r="B30" s="13" t="s">
        <v>9</v>
      </c>
      <c r="C30" s="12"/>
      <c r="D30" s="47"/>
      <c r="E30" s="12">
        <v>10</v>
      </c>
      <c r="F30" s="12"/>
      <c r="G30" s="47"/>
      <c r="H30" s="12">
        <v>40</v>
      </c>
      <c r="I30" s="8"/>
      <c r="J30" s="12"/>
      <c r="K30" s="47"/>
      <c r="L30" s="12">
        <v>80</v>
      </c>
      <c r="M30" s="8"/>
      <c r="N30" s="12"/>
      <c r="O30" s="47"/>
      <c r="P30" s="12">
        <v>3.2</v>
      </c>
      <c r="Q30" s="8"/>
      <c r="R30" s="4"/>
      <c r="S30" s="4"/>
      <c r="T30" s="4"/>
    </row>
    <row r="31" spans="1:20" ht="15.75" customHeight="1" x14ac:dyDescent="0.25">
      <c r="A31" s="61"/>
      <c r="B31" s="13" t="s">
        <v>10</v>
      </c>
      <c r="C31" s="12"/>
      <c r="D31" s="47"/>
      <c r="E31" s="12">
        <v>8</v>
      </c>
      <c r="F31" s="12"/>
      <c r="G31" s="47"/>
      <c r="H31" s="12">
        <v>25</v>
      </c>
      <c r="I31" s="8"/>
      <c r="J31" s="12"/>
      <c r="K31" s="47"/>
      <c r="L31" s="12">
        <v>87</v>
      </c>
      <c r="M31" s="8"/>
      <c r="N31" s="12"/>
      <c r="O31" s="47"/>
      <c r="P31" s="12">
        <v>3.1</v>
      </c>
      <c r="Q31" s="8"/>
      <c r="R31" s="4"/>
      <c r="S31" s="4"/>
      <c r="T31" s="4"/>
    </row>
    <row r="32" spans="1:20" ht="15.75" customHeight="1" x14ac:dyDescent="0.25">
      <c r="A32" s="61"/>
      <c r="B32" s="11" t="s">
        <v>12</v>
      </c>
      <c r="C32" s="12"/>
      <c r="D32" s="47"/>
      <c r="E32" s="12">
        <v>10</v>
      </c>
      <c r="F32" s="12"/>
      <c r="G32" s="47"/>
      <c r="H32" s="12">
        <v>30</v>
      </c>
      <c r="I32" s="8"/>
      <c r="J32" s="12"/>
      <c r="K32" s="47"/>
      <c r="L32" s="12">
        <v>90</v>
      </c>
      <c r="M32" s="8"/>
      <c r="N32" s="12"/>
      <c r="O32" s="47"/>
      <c r="P32" s="12">
        <v>2.8</v>
      </c>
      <c r="Q32" s="8"/>
      <c r="R32" s="4"/>
      <c r="S32" s="4"/>
      <c r="T32" s="4"/>
    </row>
    <row r="33" spans="1:20" ht="15.75" customHeight="1" x14ac:dyDescent="0.25">
      <c r="A33" s="61"/>
      <c r="B33" s="13" t="s">
        <v>11</v>
      </c>
      <c r="C33" s="12"/>
      <c r="D33" s="47"/>
      <c r="E33" s="12">
        <v>8</v>
      </c>
      <c r="F33" s="12"/>
      <c r="G33" s="47"/>
      <c r="H33" s="12">
        <v>25</v>
      </c>
      <c r="I33" s="8"/>
      <c r="J33" s="12"/>
      <c r="K33" s="47"/>
      <c r="L33" s="12">
        <v>87</v>
      </c>
      <c r="M33" s="8"/>
      <c r="N33" s="12"/>
      <c r="O33" s="47"/>
      <c r="P33" s="12">
        <v>3.3</v>
      </c>
      <c r="Q33" s="8"/>
      <c r="R33" s="4"/>
      <c r="S33" s="4"/>
      <c r="T33" s="4"/>
    </row>
    <row r="34" spans="1:20" ht="15.75" customHeight="1" x14ac:dyDescent="0.25">
      <c r="A34" s="61"/>
      <c r="B34" s="13" t="s">
        <v>13</v>
      </c>
      <c r="C34" s="12"/>
      <c r="D34" s="47"/>
      <c r="E34" s="12">
        <v>10</v>
      </c>
      <c r="F34" s="12"/>
      <c r="G34" s="47"/>
      <c r="H34" s="12">
        <v>10</v>
      </c>
      <c r="I34" s="8"/>
      <c r="J34" s="12"/>
      <c r="K34" s="47"/>
      <c r="L34" s="12">
        <v>70</v>
      </c>
      <c r="M34" s="8"/>
      <c r="N34" s="12"/>
      <c r="O34" s="47"/>
      <c r="P34" s="12">
        <v>2.8</v>
      </c>
      <c r="Q34" s="8"/>
      <c r="R34" s="4"/>
      <c r="S34" s="4"/>
      <c r="T34" s="4"/>
    </row>
    <row r="35" spans="1:20" ht="15.75" customHeight="1" x14ac:dyDescent="0.25">
      <c r="A35" s="62"/>
      <c r="B35" s="11" t="s">
        <v>17</v>
      </c>
      <c r="C35" s="12"/>
      <c r="D35" s="47"/>
      <c r="E35" s="12">
        <v>9</v>
      </c>
      <c r="F35" s="12"/>
      <c r="G35" s="47"/>
      <c r="H35" s="12">
        <v>33</v>
      </c>
      <c r="I35" s="8"/>
      <c r="J35" s="12"/>
      <c r="K35" s="47"/>
      <c r="L35" s="12">
        <v>100</v>
      </c>
      <c r="M35" s="8"/>
      <c r="N35" s="12"/>
      <c r="O35" s="47"/>
      <c r="P35" s="12">
        <v>3.3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2</v>
      </c>
      <c r="D37" s="47">
        <v>1</v>
      </c>
      <c r="E37" s="12"/>
      <c r="F37" s="12">
        <v>0</v>
      </c>
      <c r="G37" s="47">
        <v>100</v>
      </c>
      <c r="H37" s="12"/>
      <c r="I37" s="8"/>
      <c r="J37" s="12">
        <v>100</v>
      </c>
      <c r="K37" s="47">
        <v>100</v>
      </c>
      <c r="L37" s="12"/>
      <c r="M37" s="8"/>
      <c r="N37" s="12">
        <v>3</v>
      </c>
      <c r="O37" s="47">
        <v>4</v>
      </c>
      <c r="P37" s="12"/>
      <c r="Q37" s="8"/>
      <c r="R37" s="4"/>
      <c r="S37" s="4"/>
      <c r="T37" s="4"/>
    </row>
    <row r="38" spans="1:20" ht="15.75" customHeight="1" x14ac:dyDescent="0.25">
      <c r="A38" s="72"/>
      <c r="B38" s="13" t="s">
        <v>20</v>
      </c>
      <c r="C38" s="12">
        <v>2</v>
      </c>
      <c r="D38" s="47">
        <v>4</v>
      </c>
      <c r="E38" s="12"/>
      <c r="F38" s="12">
        <v>50</v>
      </c>
      <c r="G38" s="47">
        <v>75</v>
      </c>
      <c r="H38" s="12"/>
      <c r="I38" s="8"/>
      <c r="J38" s="12">
        <v>100</v>
      </c>
      <c r="K38" s="47">
        <v>100</v>
      </c>
      <c r="L38" s="12"/>
      <c r="M38" s="8"/>
      <c r="N38" s="12">
        <v>3.5</v>
      </c>
      <c r="O38" s="47">
        <v>3.8</v>
      </c>
      <c r="P38" s="12"/>
      <c r="Q38" s="8"/>
      <c r="R38" s="4"/>
      <c r="S38" s="4"/>
      <c r="T38" s="4"/>
    </row>
    <row r="39" spans="1:20" ht="15.75" customHeight="1" x14ac:dyDescent="0.25">
      <c r="A39" s="72"/>
      <c r="B39" s="13" t="s">
        <v>17</v>
      </c>
      <c r="C39" s="12">
        <v>2</v>
      </c>
      <c r="D39" s="47">
        <v>1</v>
      </c>
      <c r="E39" s="12"/>
      <c r="F39" s="12">
        <v>50</v>
      </c>
      <c r="G39" s="47">
        <v>100</v>
      </c>
      <c r="H39" s="12"/>
      <c r="I39" s="8"/>
      <c r="J39" s="12">
        <v>100</v>
      </c>
      <c r="K39" s="47">
        <v>100</v>
      </c>
      <c r="L39" s="12"/>
      <c r="M39" s="8"/>
      <c r="N39" s="12">
        <v>3.5</v>
      </c>
      <c r="O39" s="47">
        <v>4</v>
      </c>
      <c r="P39" s="12"/>
      <c r="Q39" s="8"/>
      <c r="R39" s="4"/>
      <c r="S39" s="4"/>
      <c r="T39" s="4"/>
    </row>
    <row r="40" spans="1:20" ht="15.75" customHeight="1" x14ac:dyDescent="0.25">
      <c r="A40" s="72"/>
      <c r="B40" s="13" t="s">
        <v>13</v>
      </c>
      <c r="C40" s="12">
        <v>1</v>
      </c>
      <c r="D40" s="47">
        <v>1</v>
      </c>
      <c r="E40" s="12"/>
      <c r="F40" s="12">
        <v>0</v>
      </c>
      <c r="G40" s="47">
        <v>0</v>
      </c>
      <c r="H40" s="12"/>
      <c r="I40" s="8"/>
      <c r="J40" s="12">
        <v>100</v>
      </c>
      <c r="K40" s="47">
        <v>100</v>
      </c>
      <c r="L40" s="12"/>
      <c r="M40" s="8"/>
      <c r="N40" s="12">
        <v>3</v>
      </c>
      <c r="O40" s="47">
        <v>3</v>
      </c>
      <c r="P40" s="12"/>
      <c r="Q40" s="8"/>
      <c r="R40" s="4"/>
      <c r="S40" s="4"/>
      <c r="T40" s="4"/>
    </row>
    <row r="41" spans="1:20" ht="15.75" customHeight="1" x14ac:dyDescent="0.25">
      <c r="A41" s="72"/>
      <c r="B41" s="13" t="s">
        <v>10</v>
      </c>
      <c r="C41" s="12">
        <v>2</v>
      </c>
      <c r="D41" s="47">
        <v>1</v>
      </c>
      <c r="E41" s="12"/>
      <c r="F41" s="12">
        <v>0</v>
      </c>
      <c r="G41" s="47">
        <v>100</v>
      </c>
      <c r="H41" s="12"/>
      <c r="I41" s="8"/>
      <c r="J41" s="12">
        <v>100</v>
      </c>
      <c r="K41" s="47">
        <v>100</v>
      </c>
      <c r="L41" s="12"/>
      <c r="M41" s="8"/>
      <c r="N41" s="12">
        <v>3</v>
      </c>
      <c r="O41" s="47">
        <v>5</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v>1</v>
      </c>
      <c r="E43" s="12"/>
      <c r="F43" s="12"/>
      <c r="G43" s="47">
        <v>0</v>
      </c>
      <c r="H43" s="12"/>
      <c r="I43" s="8"/>
      <c r="J43" s="12"/>
      <c r="K43" s="47">
        <v>100</v>
      </c>
      <c r="L43" s="12"/>
      <c r="M43" s="8"/>
      <c r="N43" s="12"/>
      <c r="O43" s="47">
        <v>3</v>
      </c>
      <c r="P43" s="12"/>
      <c r="Q43" s="8"/>
      <c r="R43" s="4"/>
      <c r="S43" s="4"/>
      <c r="T43" s="4"/>
    </row>
    <row r="44" spans="1:20" ht="38.25" x14ac:dyDescent="0.25">
      <c r="A44" s="72"/>
      <c r="B44" s="13" t="s">
        <v>23</v>
      </c>
      <c r="C44" s="12"/>
      <c r="D44" s="47">
        <v>1</v>
      </c>
      <c r="E44" s="12"/>
      <c r="F44" s="12"/>
      <c r="G44" s="47">
        <v>0</v>
      </c>
      <c r="H44" s="12"/>
      <c r="I44" s="8"/>
      <c r="J44" s="12"/>
      <c r="K44" s="47">
        <v>100</v>
      </c>
      <c r="L44" s="12"/>
      <c r="M44" s="8"/>
      <c r="N44" s="12"/>
      <c r="O44" s="47">
        <v>3</v>
      </c>
      <c r="P44" s="12"/>
      <c r="Q44" s="8"/>
      <c r="R44" s="4"/>
      <c r="S44" s="4"/>
      <c r="T44" s="4"/>
    </row>
    <row r="45" spans="1:20" ht="25.5" x14ac:dyDescent="0.25">
      <c r="A45" s="72"/>
      <c r="B45" s="13" t="s">
        <v>24</v>
      </c>
      <c r="C45" s="12"/>
      <c r="D45" s="54"/>
      <c r="E45" s="33"/>
      <c r="F45" s="33"/>
      <c r="G45" s="54"/>
      <c r="H45" s="33"/>
      <c r="I45" s="4"/>
      <c r="J45" s="33"/>
      <c r="K45" s="54"/>
      <c r="L45" s="33"/>
      <c r="M45" s="4"/>
      <c r="N45" s="33"/>
      <c r="O45" s="54"/>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5" activePane="bottomRight" state="frozen"/>
      <selection pane="topRight" activeCell="B1" sqref="B1"/>
      <selection pane="bottomLeft" activeCell="A5" sqref="A5"/>
      <selection pane="bottomRight" activeCell="M16" sqref="M16"/>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131</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6" customHeight="1" x14ac:dyDescent="0.25">
      <c r="A5" s="68" t="s">
        <v>28</v>
      </c>
      <c r="B5" s="11" t="s">
        <v>6</v>
      </c>
      <c r="C5" s="12">
        <v>28</v>
      </c>
      <c r="D5" s="47">
        <v>35</v>
      </c>
      <c r="E5" s="12">
        <v>26</v>
      </c>
      <c r="F5" s="12">
        <v>46.4</v>
      </c>
      <c r="G5" s="47">
        <v>74</v>
      </c>
      <c r="H5" s="12">
        <v>15</v>
      </c>
      <c r="I5" s="8"/>
      <c r="J5" s="12">
        <v>75</v>
      </c>
      <c r="K5" s="47">
        <v>100</v>
      </c>
      <c r="L5" s="12">
        <v>75</v>
      </c>
      <c r="M5" s="8"/>
      <c r="N5" s="12">
        <v>3.3</v>
      </c>
      <c r="O5" s="47">
        <v>4</v>
      </c>
      <c r="P5" s="12">
        <v>2.5</v>
      </c>
      <c r="Q5" s="8"/>
      <c r="R5" s="7" t="s">
        <v>34</v>
      </c>
      <c r="S5" s="7" t="s">
        <v>34</v>
      </c>
      <c r="T5" s="7" t="s">
        <v>34</v>
      </c>
    </row>
    <row r="6" spans="1:20" ht="15.75" customHeight="1" x14ac:dyDescent="0.25">
      <c r="A6" s="69"/>
      <c r="B6" s="11" t="s">
        <v>7</v>
      </c>
      <c r="C6" s="12">
        <v>31</v>
      </c>
      <c r="D6" s="47">
        <v>34</v>
      </c>
      <c r="E6" s="12">
        <v>28</v>
      </c>
      <c r="F6" s="12">
        <v>42</v>
      </c>
      <c r="G6" s="47">
        <v>76.5</v>
      </c>
      <c r="H6" s="12">
        <v>29</v>
      </c>
      <c r="I6" s="8"/>
      <c r="J6" s="12">
        <v>84</v>
      </c>
      <c r="K6" s="47">
        <v>100</v>
      </c>
      <c r="L6" s="12">
        <v>82</v>
      </c>
      <c r="M6" s="8"/>
      <c r="N6" s="12">
        <v>3.4</v>
      </c>
      <c r="O6" s="47">
        <v>3.8</v>
      </c>
      <c r="P6" s="12">
        <v>3.1</v>
      </c>
      <c r="Q6" s="8"/>
      <c r="R6" s="4"/>
      <c r="S6" s="4"/>
      <c r="T6" s="4"/>
    </row>
    <row r="7" spans="1:20" ht="15.75" customHeight="1" x14ac:dyDescent="0.25">
      <c r="A7" s="69"/>
      <c r="B7" s="11" t="s">
        <v>8</v>
      </c>
      <c r="C7" s="12">
        <v>28</v>
      </c>
      <c r="D7" s="47">
        <v>34</v>
      </c>
      <c r="E7" s="12">
        <v>27</v>
      </c>
      <c r="F7" s="12">
        <v>50</v>
      </c>
      <c r="G7" s="47">
        <v>88</v>
      </c>
      <c r="H7" s="12">
        <v>7</v>
      </c>
      <c r="I7" s="8"/>
      <c r="J7" s="12">
        <v>93</v>
      </c>
      <c r="K7" s="47">
        <v>100</v>
      </c>
      <c r="L7" s="12">
        <v>78</v>
      </c>
      <c r="M7" s="8"/>
      <c r="N7" s="12">
        <v>3.4</v>
      </c>
      <c r="O7" s="47">
        <v>4.2</v>
      </c>
      <c r="P7" s="12">
        <v>2.9</v>
      </c>
      <c r="Q7" s="8"/>
      <c r="R7" s="4"/>
      <c r="S7" s="4"/>
      <c r="T7" s="4"/>
    </row>
    <row r="8" spans="1:20" ht="15.75" customHeight="1" x14ac:dyDescent="0.25">
      <c r="A8" s="68" t="s">
        <v>29</v>
      </c>
      <c r="B8" s="11" t="s">
        <v>6</v>
      </c>
      <c r="C8" s="12">
        <v>17</v>
      </c>
      <c r="D8" s="47">
        <v>22</v>
      </c>
      <c r="E8" s="12">
        <v>30</v>
      </c>
      <c r="F8" s="12">
        <v>35</v>
      </c>
      <c r="G8" s="47">
        <v>27</v>
      </c>
      <c r="H8" s="12">
        <v>10</v>
      </c>
      <c r="I8" s="8"/>
      <c r="J8" s="12">
        <v>76</v>
      </c>
      <c r="K8" s="47">
        <v>72</v>
      </c>
      <c r="L8" s="12">
        <v>47</v>
      </c>
      <c r="M8" s="8"/>
      <c r="N8" s="12">
        <v>3.1</v>
      </c>
      <c r="O8" s="47">
        <v>3</v>
      </c>
      <c r="P8" s="12">
        <v>2.2000000000000002</v>
      </c>
      <c r="Q8" s="8"/>
      <c r="R8" s="4"/>
      <c r="S8" s="4"/>
      <c r="T8" s="4"/>
    </row>
    <row r="9" spans="1:20" ht="15.75" customHeight="1" x14ac:dyDescent="0.25">
      <c r="A9" s="69"/>
      <c r="B9" s="11" t="s">
        <v>7</v>
      </c>
      <c r="C9" s="12">
        <v>13</v>
      </c>
      <c r="D9" s="47">
        <v>27</v>
      </c>
      <c r="E9" s="12">
        <v>29</v>
      </c>
      <c r="F9" s="12">
        <v>46</v>
      </c>
      <c r="G9" s="47">
        <v>25.9</v>
      </c>
      <c r="H9" s="12">
        <v>28</v>
      </c>
      <c r="I9" s="8"/>
      <c r="J9" s="12">
        <v>92</v>
      </c>
      <c r="K9" s="47">
        <v>92.6</v>
      </c>
      <c r="L9" s="12">
        <v>48</v>
      </c>
      <c r="M9" s="8"/>
      <c r="N9" s="12">
        <v>3.4</v>
      </c>
      <c r="O9" s="47">
        <v>3.3</v>
      </c>
      <c r="P9" s="12">
        <v>2.8</v>
      </c>
      <c r="Q9" s="8"/>
      <c r="R9" s="4"/>
      <c r="S9" s="4"/>
      <c r="T9" s="4"/>
    </row>
    <row r="10" spans="1:20" ht="15.75" customHeight="1" x14ac:dyDescent="0.25">
      <c r="A10" s="69"/>
      <c r="B10" s="11" t="s">
        <v>9</v>
      </c>
      <c r="C10" s="12">
        <v>17</v>
      </c>
      <c r="D10" s="47">
        <v>27</v>
      </c>
      <c r="E10" s="12">
        <v>32</v>
      </c>
      <c r="F10" s="12">
        <v>29</v>
      </c>
      <c r="G10" s="47">
        <v>40.700000000000003</v>
      </c>
      <c r="H10" s="12">
        <v>3</v>
      </c>
      <c r="I10" s="8"/>
      <c r="J10" s="12">
        <v>70.599999999999994</v>
      </c>
      <c r="K10" s="47">
        <v>96</v>
      </c>
      <c r="L10" s="12">
        <v>47</v>
      </c>
      <c r="M10" s="8"/>
      <c r="N10" s="12">
        <v>3.1</v>
      </c>
      <c r="O10" s="47">
        <v>3.6</v>
      </c>
      <c r="P10" s="12">
        <v>2.5</v>
      </c>
      <c r="Q10" s="8"/>
      <c r="R10" s="4"/>
      <c r="S10" s="4"/>
      <c r="T10" s="4"/>
    </row>
    <row r="11" spans="1:20" ht="15.75" customHeight="1" x14ac:dyDescent="0.25">
      <c r="A11" s="69"/>
      <c r="B11" s="11" t="s">
        <v>10</v>
      </c>
      <c r="C11" s="12">
        <v>17</v>
      </c>
      <c r="D11" s="47">
        <v>29</v>
      </c>
      <c r="E11" s="12">
        <v>30</v>
      </c>
      <c r="F11" s="12">
        <v>29</v>
      </c>
      <c r="G11" s="47">
        <v>27.6</v>
      </c>
      <c r="H11" s="12">
        <v>10</v>
      </c>
      <c r="I11" s="8"/>
      <c r="J11" s="12">
        <v>94</v>
      </c>
      <c r="K11" s="47">
        <v>96.6</v>
      </c>
      <c r="L11" s="12">
        <v>47</v>
      </c>
      <c r="M11" s="8"/>
      <c r="N11" s="12">
        <v>3.2</v>
      </c>
      <c r="O11" s="47">
        <v>3.2</v>
      </c>
      <c r="P11" s="12">
        <v>2.6</v>
      </c>
      <c r="Q11" s="8"/>
      <c r="R11" s="4"/>
      <c r="S11" s="4"/>
      <c r="T11" s="4"/>
    </row>
    <row r="12" spans="1:20" ht="15.75" customHeight="1" x14ac:dyDescent="0.25">
      <c r="A12" s="68" t="s">
        <v>30</v>
      </c>
      <c r="B12" s="11" t="s">
        <v>6</v>
      </c>
      <c r="C12" s="12">
        <v>20</v>
      </c>
      <c r="D12" s="47">
        <v>17</v>
      </c>
      <c r="E12" s="12">
        <v>24</v>
      </c>
      <c r="F12" s="12">
        <v>10</v>
      </c>
      <c r="G12" s="47">
        <v>23.5</v>
      </c>
      <c r="H12" s="12">
        <v>8</v>
      </c>
      <c r="I12" s="8"/>
      <c r="J12" s="12">
        <v>35</v>
      </c>
      <c r="K12" s="47">
        <v>64.7</v>
      </c>
      <c r="L12" s="12">
        <v>21</v>
      </c>
      <c r="M12" s="8"/>
      <c r="N12" s="12">
        <v>2.5</v>
      </c>
      <c r="O12" s="47">
        <v>2.9</v>
      </c>
      <c r="P12" s="12">
        <v>2.2999999999999998</v>
      </c>
      <c r="Q12" s="8"/>
      <c r="R12" s="4"/>
      <c r="S12" s="4"/>
      <c r="T12" s="4"/>
    </row>
    <row r="13" spans="1:20" ht="15.75" customHeight="1" x14ac:dyDescent="0.25">
      <c r="A13" s="69"/>
      <c r="B13" s="11" t="s">
        <v>7</v>
      </c>
      <c r="C13" s="12">
        <v>11</v>
      </c>
      <c r="D13" s="47">
        <v>16</v>
      </c>
      <c r="E13" s="12">
        <v>26</v>
      </c>
      <c r="F13" s="12">
        <v>27</v>
      </c>
      <c r="G13" s="47">
        <v>31.2</v>
      </c>
      <c r="H13" s="12">
        <v>12</v>
      </c>
      <c r="I13" s="8"/>
      <c r="J13" s="12">
        <v>73</v>
      </c>
      <c r="K13" s="47">
        <v>87.4</v>
      </c>
      <c r="L13" s="12">
        <v>77</v>
      </c>
      <c r="M13" s="8"/>
      <c r="N13" s="12">
        <v>3</v>
      </c>
      <c r="O13" s="47">
        <v>3.2</v>
      </c>
      <c r="P13" s="12">
        <v>2.9</v>
      </c>
      <c r="Q13" s="8"/>
      <c r="R13" s="4"/>
      <c r="S13" s="4"/>
      <c r="T13" s="4"/>
    </row>
    <row r="14" spans="1:20" ht="15.75" customHeight="1" x14ac:dyDescent="0.25">
      <c r="A14" s="69"/>
      <c r="B14" s="11" t="s">
        <v>10</v>
      </c>
      <c r="C14" s="12">
        <v>22</v>
      </c>
      <c r="D14" s="47">
        <v>14</v>
      </c>
      <c r="E14" s="12">
        <v>22</v>
      </c>
      <c r="F14" s="12">
        <v>9.1</v>
      </c>
      <c r="G14" s="47">
        <v>28.6</v>
      </c>
      <c r="H14" s="12">
        <v>14</v>
      </c>
      <c r="I14" s="8"/>
      <c r="J14" s="12">
        <v>82</v>
      </c>
      <c r="K14" s="47">
        <v>92.9</v>
      </c>
      <c r="L14" s="12">
        <v>82</v>
      </c>
      <c r="M14" s="8"/>
      <c r="N14" s="12">
        <v>2.9</v>
      </c>
      <c r="O14" s="47">
        <v>3.2</v>
      </c>
      <c r="P14" s="12">
        <v>3</v>
      </c>
      <c r="Q14" s="8"/>
      <c r="R14" s="4"/>
      <c r="S14" s="4"/>
      <c r="T14" s="4"/>
    </row>
    <row r="15" spans="1:20" ht="15.75" customHeight="1" x14ac:dyDescent="0.25">
      <c r="A15" s="69"/>
      <c r="B15" s="11" t="s">
        <v>11</v>
      </c>
      <c r="C15" s="12">
        <v>21</v>
      </c>
      <c r="D15" s="47">
        <v>17</v>
      </c>
      <c r="E15" s="12">
        <v>23</v>
      </c>
      <c r="F15" s="12">
        <v>19</v>
      </c>
      <c r="G15" s="47">
        <v>23.5</v>
      </c>
      <c r="H15" s="12">
        <v>26</v>
      </c>
      <c r="I15" s="8"/>
      <c r="J15" s="12">
        <v>100</v>
      </c>
      <c r="K15" s="47">
        <v>100</v>
      </c>
      <c r="L15" s="12">
        <v>78</v>
      </c>
      <c r="M15" s="8"/>
      <c r="N15" s="12">
        <v>3.2</v>
      </c>
      <c r="O15" s="47">
        <v>3.2</v>
      </c>
      <c r="P15" s="12">
        <v>3.1</v>
      </c>
      <c r="Q15" s="8"/>
      <c r="R15" s="4"/>
      <c r="S15" s="4"/>
      <c r="T15" s="4"/>
    </row>
    <row r="16" spans="1:20" ht="15.75" customHeight="1" x14ac:dyDescent="0.25">
      <c r="A16" s="69"/>
      <c r="B16" s="11" t="s">
        <v>12</v>
      </c>
      <c r="C16" s="12">
        <v>20</v>
      </c>
      <c r="D16" s="47">
        <v>16</v>
      </c>
      <c r="E16" s="12">
        <v>23</v>
      </c>
      <c r="F16" s="12">
        <v>30</v>
      </c>
      <c r="G16" s="47">
        <v>25</v>
      </c>
      <c r="H16" s="12">
        <v>22</v>
      </c>
      <c r="I16" s="8"/>
      <c r="J16" s="12">
        <v>50</v>
      </c>
      <c r="K16" s="47">
        <v>93.8</v>
      </c>
      <c r="L16" s="12">
        <v>35</v>
      </c>
      <c r="M16" s="8"/>
      <c r="N16" s="12">
        <v>2.8</v>
      </c>
      <c r="O16" s="47">
        <v>3.2</v>
      </c>
      <c r="P16" s="12">
        <v>2.6</v>
      </c>
      <c r="Q16" s="8"/>
      <c r="R16" s="4"/>
      <c r="S16" s="4"/>
      <c r="T16" s="4"/>
    </row>
    <row r="17" spans="1:20" ht="15.75" customHeight="1" x14ac:dyDescent="0.25">
      <c r="A17" s="75"/>
      <c r="B17" s="11" t="s">
        <v>9</v>
      </c>
      <c r="C17" s="12">
        <v>19</v>
      </c>
      <c r="D17" s="47">
        <v>17</v>
      </c>
      <c r="E17" s="12">
        <v>23</v>
      </c>
      <c r="F17" s="12">
        <v>36.799999999999997</v>
      </c>
      <c r="G17" s="47">
        <v>53</v>
      </c>
      <c r="H17" s="12">
        <v>26</v>
      </c>
      <c r="I17" s="8"/>
      <c r="J17" s="12">
        <v>78.900000000000006</v>
      </c>
      <c r="K17" s="47">
        <v>100</v>
      </c>
      <c r="L17" s="12">
        <v>78</v>
      </c>
      <c r="M17" s="8"/>
      <c r="N17" s="12">
        <v>3.2</v>
      </c>
      <c r="O17" s="47">
        <v>3.7</v>
      </c>
      <c r="P17" s="12">
        <v>3</v>
      </c>
      <c r="Q17" s="8"/>
      <c r="R17" s="4"/>
      <c r="S17" s="4"/>
      <c r="T17" s="4"/>
    </row>
    <row r="18" spans="1:20" ht="15.75" customHeight="1" x14ac:dyDescent="0.25">
      <c r="A18" s="60" t="s">
        <v>31</v>
      </c>
      <c r="B18" s="11" t="s">
        <v>6</v>
      </c>
      <c r="C18" s="12"/>
      <c r="D18" s="47">
        <v>24</v>
      </c>
      <c r="E18" s="12">
        <v>16</v>
      </c>
      <c r="F18" s="12"/>
      <c r="G18" s="47">
        <v>29</v>
      </c>
      <c r="H18" s="12">
        <v>13</v>
      </c>
      <c r="I18" s="8"/>
      <c r="J18" s="12"/>
      <c r="K18" s="47">
        <v>58</v>
      </c>
      <c r="L18" s="12">
        <v>20</v>
      </c>
      <c r="M18" s="8"/>
      <c r="N18" s="12"/>
      <c r="O18" s="47">
        <v>2.9</v>
      </c>
      <c r="P18" s="12">
        <v>2.2999999999999998</v>
      </c>
      <c r="Q18" s="8"/>
      <c r="R18" s="4"/>
      <c r="S18" s="4"/>
      <c r="T18" s="4"/>
    </row>
    <row r="19" spans="1:20" ht="15.75" customHeight="1" x14ac:dyDescent="0.25">
      <c r="A19" s="61"/>
      <c r="B19" s="11" t="s">
        <v>7</v>
      </c>
      <c r="C19" s="12"/>
      <c r="D19" s="47">
        <v>21</v>
      </c>
      <c r="E19" s="12">
        <v>16</v>
      </c>
      <c r="F19" s="12"/>
      <c r="G19" s="47">
        <v>14</v>
      </c>
      <c r="H19" s="12">
        <v>43</v>
      </c>
      <c r="I19" s="8"/>
      <c r="J19" s="12"/>
      <c r="K19" s="47">
        <v>61.9</v>
      </c>
      <c r="L19" s="12">
        <v>100</v>
      </c>
      <c r="M19" s="8"/>
      <c r="N19" s="12"/>
      <c r="O19" s="47">
        <v>3.4</v>
      </c>
      <c r="P19" s="12">
        <v>3.6</v>
      </c>
      <c r="Q19" s="8"/>
      <c r="R19" s="4"/>
      <c r="S19" s="4"/>
      <c r="T19" s="4"/>
    </row>
    <row r="20" spans="1:20" ht="15.75" customHeight="1" x14ac:dyDescent="0.25">
      <c r="A20" s="61"/>
      <c r="B20" s="13" t="s">
        <v>13</v>
      </c>
      <c r="C20" s="12"/>
      <c r="D20" s="47">
        <v>23</v>
      </c>
      <c r="E20" s="12">
        <v>12</v>
      </c>
      <c r="F20" s="12"/>
      <c r="G20" s="47">
        <v>8.6999999999999993</v>
      </c>
      <c r="H20" s="12">
        <v>0</v>
      </c>
      <c r="I20" s="8"/>
      <c r="J20" s="12"/>
      <c r="K20" s="47">
        <v>87</v>
      </c>
      <c r="L20" s="12">
        <v>58</v>
      </c>
      <c r="M20" s="8"/>
      <c r="N20" s="12"/>
      <c r="O20" s="47">
        <v>3</v>
      </c>
      <c r="P20" s="12">
        <v>2.6</v>
      </c>
      <c r="Q20" s="8"/>
      <c r="R20" s="4"/>
      <c r="S20" s="4"/>
      <c r="T20" s="4"/>
    </row>
    <row r="21" spans="1:20" ht="15.75" customHeight="1" x14ac:dyDescent="0.25">
      <c r="A21" s="61"/>
      <c r="B21" s="13" t="s">
        <v>11</v>
      </c>
      <c r="C21" s="12"/>
      <c r="D21" s="47">
        <v>23</v>
      </c>
      <c r="E21" s="12">
        <v>25</v>
      </c>
      <c r="F21" s="12"/>
      <c r="G21" s="47">
        <v>0</v>
      </c>
      <c r="H21" s="12">
        <v>28</v>
      </c>
      <c r="I21" s="8"/>
      <c r="J21" s="12"/>
      <c r="K21" s="47">
        <v>56.5</v>
      </c>
      <c r="L21" s="12">
        <v>84</v>
      </c>
      <c r="M21" s="8"/>
      <c r="N21" s="12"/>
      <c r="O21" s="47">
        <v>2.6</v>
      </c>
      <c r="P21" s="12">
        <v>2.7</v>
      </c>
      <c r="Q21" s="8"/>
      <c r="R21" s="4"/>
      <c r="S21" s="4"/>
      <c r="T21" s="4"/>
    </row>
    <row r="22" spans="1:20" ht="15.75" customHeight="1" x14ac:dyDescent="0.25">
      <c r="A22" s="61"/>
      <c r="B22" s="13" t="s">
        <v>10</v>
      </c>
      <c r="C22" s="12"/>
      <c r="D22" s="47">
        <v>25</v>
      </c>
      <c r="E22" s="12">
        <v>2</v>
      </c>
      <c r="F22" s="12"/>
      <c r="G22" s="47">
        <v>24</v>
      </c>
      <c r="H22" s="12">
        <v>18</v>
      </c>
      <c r="I22" s="8"/>
      <c r="J22" s="12"/>
      <c r="K22" s="47">
        <v>72</v>
      </c>
      <c r="L22" s="12">
        <v>82</v>
      </c>
      <c r="M22" s="8"/>
      <c r="N22" s="12"/>
      <c r="O22" s="47">
        <v>3</v>
      </c>
      <c r="P22" s="12">
        <v>3</v>
      </c>
      <c r="Q22" s="8"/>
      <c r="R22" s="4"/>
      <c r="S22" s="4"/>
      <c r="T22" s="4"/>
    </row>
    <row r="23" spans="1:20" ht="15.75" customHeight="1" x14ac:dyDescent="0.25">
      <c r="A23" s="61"/>
      <c r="B23" s="13" t="s">
        <v>9</v>
      </c>
      <c r="C23" s="12"/>
      <c r="D23" s="47">
        <v>24</v>
      </c>
      <c r="E23" s="12">
        <v>14</v>
      </c>
      <c r="F23" s="12"/>
      <c r="G23" s="47">
        <v>50</v>
      </c>
      <c r="H23" s="12">
        <v>14</v>
      </c>
      <c r="I23" s="8"/>
      <c r="J23" s="12"/>
      <c r="K23" s="47">
        <v>83.3</v>
      </c>
      <c r="L23" s="12">
        <v>86</v>
      </c>
      <c r="M23" s="8"/>
      <c r="N23" s="12"/>
      <c r="O23" s="47">
        <v>3.3</v>
      </c>
      <c r="P23" s="12">
        <v>3</v>
      </c>
      <c r="Q23" s="8"/>
      <c r="R23" s="4"/>
      <c r="S23" s="4"/>
      <c r="T23" s="4"/>
    </row>
    <row r="24" spans="1:20" ht="15.75" customHeight="1" x14ac:dyDescent="0.25">
      <c r="A24" s="61"/>
      <c r="B24" s="11" t="s">
        <v>12</v>
      </c>
      <c r="C24" s="12"/>
      <c r="D24" s="47">
        <v>25</v>
      </c>
      <c r="E24" s="12">
        <v>12</v>
      </c>
      <c r="F24" s="12"/>
      <c r="G24" s="47">
        <v>28</v>
      </c>
      <c r="H24" s="12">
        <v>8</v>
      </c>
      <c r="I24" s="8"/>
      <c r="J24" s="12"/>
      <c r="K24" s="47">
        <v>80</v>
      </c>
      <c r="L24" s="12">
        <v>42</v>
      </c>
      <c r="M24" s="8"/>
      <c r="N24" s="12"/>
      <c r="O24" s="47">
        <v>3.1</v>
      </c>
      <c r="P24" s="12">
        <v>2.5</v>
      </c>
      <c r="Q24" s="8"/>
      <c r="R24" s="4"/>
      <c r="S24" s="4"/>
      <c r="T24" s="4"/>
    </row>
    <row r="25" spans="1:20" ht="15.75" customHeight="1" x14ac:dyDescent="0.25">
      <c r="A25" s="61"/>
      <c r="B25" s="13" t="s">
        <v>14</v>
      </c>
      <c r="C25" s="12"/>
      <c r="D25" s="47">
        <v>10</v>
      </c>
      <c r="E25" s="12">
        <v>9</v>
      </c>
      <c r="F25" s="12"/>
      <c r="G25" s="47">
        <v>0</v>
      </c>
      <c r="H25" s="12">
        <v>0</v>
      </c>
      <c r="I25" s="8"/>
      <c r="J25" s="12"/>
      <c r="K25" s="47">
        <v>20</v>
      </c>
      <c r="L25" s="12">
        <v>31</v>
      </c>
      <c r="M25" s="8"/>
      <c r="N25" s="12"/>
      <c r="O25" s="47">
        <v>2.2000000000000002</v>
      </c>
      <c r="P25" s="12">
        <v>2.2999999999999998</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21</v>
      </c>
      <c r="F28" s="12"/>
      <c r="G28" s="47"/>
      <c r="H28" s="12">
        <v>0</v>
      </c>
      <c r="I28" s="8"/>
      <c r="J28" s="12"/>
      <c r="K28" s="47"/>
      <c r="L28" s="12">
        <v>0</v>
      </c>
      <c r="M28" s="8"/>
      <c r="N28" s="12"/>
      <c r="O28" s="47"/>
      <c r="P28" s="12">
        <v>2</v>
      </c>
      <c r="Q28" s="8"/>
      <c r="R28" s="4"/>
      <c r="S28" s="4"/>
      <c r="T28" s="4"/>
    </row>
    <row r="29" spans="1:20" ht="15.75" customHeight="1" x14ac:dyDescent="0.25">
      <c r="A29" s="61"/>
      <c r="B29" s="11" t="s">
        <v>7</v>
      </c>
      <c r="C29" s="12"/>
      <c r="D29" s="47"/>
      <c r="E29" s="12">
        <v>23</v>
      </c>
      <c r="F29" s="12"/>
      <c r="G29" s="47"/>
      <c r="H29" s="12">
        <v>0</v>
      </c>
      <c r="I29" s="8"/>
      <c r="J29" s="12"/>
      <c r="K29" s="47"/>
      <c r="L29" s="12">
        <v>26</v>
      </c>
      <c r="M29" s="8"/>
      <c r="N29" s="12"/>
      <c r="O29" s="47"/>
      <c r="P29" s="12">
        <v>2.2999999999999998</v>
      </c>
      <c r="Q29" s="8"/>
      <c r="R29" s="4"/>
      <c r="S29" s="4"/>
      <c r="T29" s="4"/>
    </row>
    <row r="30" spans="1:20" ht="15.75" customHeight="1" x14ac:dyDescent="0.25">
      <c r="A30" s="61"/>
      <c r="B30" s="13" t="s">
        <v>9</v>
      </c>
      <c r="C30" s="12"/>
      <c r="D30" s="47"/>
      <c r="E30" s="12">
        <v>20</v>
      </c>
      <c r="F30" s="12"/>
      <c r="G30" s="47"/>
      <c r="H30" s="12">
        <v>20</v>
      </c>
      <c r="I30" s="8"/>
      <c r="J30" s="12"/>
      <c r="K30" s="47"/>
      <c r="L30" s="12">
        <v>60</v>
      </c>
      <c r="M30" s="8"/>
      <c r="N30" s="12"/>
      <c r="O30" s="47"/>
      <c r="P30" s="12">
        <v>2.8</v>
      </c>
      <c r="Q30" s="8"/>
      <c r="R30" s="4"/>
      <c r="S30" s="4"/>
      <c r="T30" s="4"/>
    </row>
    <row r="31" spans="1:20" ht="15.75" customHeight="1" x14ac:dyDescent="0.25">
      <c r="A31" s="61"/>
      <c r="B31" s="13" t="s">
        <v>10</v>
      </c>
      <c r="C31" s="12"/>
      <c r="D31" s="47"/>
      <c r="E31" s="12">
        <v>24</v>
      </c>
      <c r="F31" s="12"/>
      <c r="G31" s="47"/>
      <c r="H31" s="12">
        <v>0</v>
      </c>
      <c r="I31" s="8"/>
      <c r="J31" s="12"/>
      <c r="K31" s="47"/>
      <c r="L31" s="12">
        <v>62</v>
      </c>
      <c r="M31" s="8"/>
      <c r="N31" s="12"/>
      <c r="O31" s="47"/>
      <c r="P31" s="12">
        <v>2.6</v>
      </c>
      <c r="Q31" s="8"/>
      <c r="R31" s="4"/>
      <c r="S31" s="4"/>
      <c r="T31" s="4"/>
    </row>
    <row r="32" spans="1:20" ht="15.75" customHeight="1" x14ac:dyDescent="0.25">
      <c r="A32" s="61"/>
      <c r="B32" s="11" t="s">
        <v>12</v>
      </c>
      <c r="C32" s="12"/>
      <c r="D32" s="47"/>
      <c r="E32" s="12">
        <v>23</v>
      </c>
      <c r="F32" s="12"/>
      <c r="G32" s="47"/>
      <c r="H32" s="12">
        <v>4</v>
      </c>
      <c r="I32" s="8"/>
      <c r="J32" s="12"/>
      <c r="K32" s="47"/>
      <c r="L32" s="12">
        <v>39</v>
      </c>
      <c r="M32" s="8"/>
      <c r="N32" s="12"/>
      <c r="O32" s="47"/>
      <c r="P32" s="12">
        <v>2.4</v>
      </c>
      <c r="Q32" s="8"/>
      <c r="R32" s="4"/>
      <c r="S32" s="4"/>
      <c r="T32" s="4"/>
    </row>
    <row r="33" spans="1:20" ht="15.75" customHeight="1" x14ac:dyDescent="0.25">
      <c r="A33" s="61"/>
      <c r="B33" s="13" t="s">
        <v>11</v>
      </c>
      <c r="C33" s="12"/>
      <c r="D33" s="47"/>
      <c r="E33" s="12">
        <v>24</v>
      </c>
      <c r="F33" s="12"/>
      <c r="G33" s="47"/>
      <c r="H33" s="12">
        <v>0</v>
      </c>
      <c r="I33" s="8"/>
      <c r="J33" s="12"/>
      <c r="K33" s="47"/>
      <c r="L33" s="12">
        <v>62</v>
      </c>
      <c r="M33" s="8"/>
      <c r="N33" s="12"/>
      <c r="O33" s="47"/>
      <c r="P33" s="12">
        <v>2.6</v>
      </c>
      <c r="Q33" s="8"/>
      <c r="R33" s="4"/>
      <c r="S33" s="4"/>
      <c r="T33" s="4"/>
    </row>
    <row r="34" spans="1:20" ht="15.75" customHeight="1" x14ac:dyDescent="0.25">
      <c r="A34" s="61"/>
      <c r="B34" s="13" t="s">
        <v>13</v>
      </c>
      <c r="C34" s="12"/>
      <c r="D34" s="47"/>
      <c r="E34" s="12">
        <v>21</v>
      </c>
      <c r="F34" s="12"/>
      <c r="G34" s="47"/>
      <c r="H34" s="12">
        <v>0</v>
      </c>
      <c r="I34" s="8"/>
      <c r="J34" s="12"/>
      <c r="K34" s="47"/>
      <c r="L34" s="12">
        <v>76</v>
      </c>
      <c r="M34" s="8"/>
      <c r="N34" s="12"/>
      <c r="O34" s="47"/>
      <c r="P34" s="12">
        <v>2.8</v>
      </c>
      <c r="Q34" s="8"/>
      <c r="R34" s="4"/>
      <c r="S34" s="4"/>
      <c r="T34" s="4"/>
    </row>
    <row r="35" spans="1:20" ht="15.75" customHeight="1" x14ac:dyDescent="0.25">
      <c r="A35" s="62"/>
      <c r="B35" s="11" t="s">
        <v>17</v>
      </c>
      <c r="C35" s="12"/>
      <c r="D35" s="47"/>
      <c r="E35" s="12">
        <v>22</v>
      </c>
      <c r="F35" s="12"/>
      <c r="G35" s="47"/>
      <c r="H35" s="12">
        <v>22</v>
      </c>
      <c r="I35" s="8"/>
      <c r="J35" s="12"/>
      <c r="K35" s="47"/>
      <c r="L35" s="12">
        <v>81</v>
      </c>
      <c r="M35" s="8"/>
      <c r="N35" s="12"/>
      <c r="O35" s="47"/>
      <c r="P35" s="12">
        <v>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5</v>
      </c>
      <c r="D37" s="47">
        <v>3</v>
      </c>
      <c r="E37" s="12"/>
      <c r="F37" s="12">
        <v>80</v>
      </c>
      <c r="G37" s="47">
        <v>0</v>
      </c>
      <c r="H37" s="12"/>
      <c r="I37" s="8"/>
      <c r="J37" s="12">
        <v>100</v>
      </c>
      <c r="K37" s="47">
        <v>100</v>
      </c>
      <c r="L37" s="12"/>
      <c r="M37" s="8"/>
      <c r="N37" s="12">
        <v>3.8</v>
      </c>
      <c r="O37" s="47">
        <v>3</v>
      </c>
      <c r="P37" s="12"/>
      <c r="Q37" s="8"/>
      <c r="R37" s="4"/>
      <c r="S37" s="4"/>
      <c r="T37" s="4"/>
    </row>
    <row r="38" spans="1:20" ht="15.75" customHeight="1" x14ac:dyDescent="0.25">
      <c r="A38" s="72"/>
      <c r="B38" s="13" t="s">
        <v>20</v>
      </c>
      <c r="C38" s="12">
        <v>5</v>
      </c>
      <c r="D38" s="47">
        <v>3</v>
      </c>
      <c r="E38" s="12"/>
      <c r="F38" s="12">
        <v>60</v>
      </c>
      <c r="G38" s="47">
        <v>66.7</v>
      </c>
      <c r="H38" s="12"/>
      <c r="I38" s="8"/>
      <c r="J38" s="12">
        <v>100</v>
      </c>
      <c r="K38" s="47">
        <v>100</v>
      </c>
      <c r="L38" s="12"/>
      <c r="M38" s="8"/>
      <c r="N38" s="12">
        <v>3.6</v>
      </c>
      <c r="O38" s="47">
        <v>3.7</v>
      </c>
      <c r="P38" s="12"/>
      <c r="Q38" s="8"/>
      <c r="R38" s="4"/>
      <c r="S38" s="4"/>
      <c r="T38" s="4"/>
    </row>
    <row r="39" spans="1:20" ht="15.75" customHeight="1" x14ac:dyDescent="0.25">
      <c r="A39" s="72"/>
      <c r="B39" s="13" t="s">
        <v>17</v>
      </c>
      <c r="C39" s="12">
        <v>5</v>
      </c>
      <c r="D39" s="47"/>
      <c r="E39" s="12"/>
      <c r="F39" s="12">
        <v>60</v>
      </c>
      <c r="G39" s="47"/>
      <c r="H39" s="12"/>
      <c r="I39" s="8"/>
      <c r="J39" s="12">
        <v>80</v>
      </c>
      <c r="K39" s="47"/>
      <c r="L39" s="12"/>
      <c r="M39" s="8"/>
      <c r="N39" s="12">
        <v>3.6</v>
      </c>
      <c r="O39" s="47"/>
      <c r="P39" s="12"/>
      <c r="Q39" s="8"/>
      <c r="R39" s="4"/>
      <c r="S39" s="4"/>
      <c r="T39" s="4"/>
    </row>
    <row r="40" spans="1:20" ht="15.75" customHeight="1" x14ac:dyDescent="0.25">
      <c r="A40" s="72"/>
      <c r="B40" s="13" t="s">
        <v>13</v>
      </c>
      <c r="C40" s="12">
        <v>4</v>
      </c>
      <c r="D40" s="47">
        <v>2</v>
      </c>
      <c r="E40" s="12"/>
      <c r="F40" s="12">
        <v>0</v>
      </c>
      <c r="G40" s="47">
        <v>0</v>
      </c>
      <c r="H40" s="12"/>
      <c r="I40" s="8"/>
      <c r="J40" s="12">
        <v>100</v>
      </c>
      <c r="K40" s="47">
        <v>100</v>
      </c>
      <c r="L40" s="12"/>
      <c r="M40" s="8"/>
      <c r="N40" s="12">
        <v>3</v>
      </c>
      <c r="O40" s="47">
        <v>3</v>
      </c>
      <c r="P40" s="12"/>
      <c r="Q40" s="8"/>
      <c r="R40" s="4"/>
      <c r="S40" s="4"/>
      <c r="T40" s="4"/>
    </row>
    <row r="41" spans="1:20" ht="15.75" customHeight="1" x14ac:dyDescent="0.25">
      <c r="A41" s="72"/>
      <c r="B41" s="13" t="s">
        <v>10</v>
      </c>
      <c r="C41" s="12">
        <v>3</v>
      </c>
      <c r="D41" s="47"/>
      <c r="E41" s="12"/>
      <c r="F41" s="12">
        <v>66.7</v>
      </c>
      <c r="G41" s="47"/>
      <c r="H41" s="12"/>
      <c r="I41" s="8"/>
      <c r="J41" s="12">
        <v>100</v>
      </c>
      <c r="K41" s="47"/>
      <c r="L41" s="12"/>
      <c r="M41" s="8"/>
      <c r="N41" s="12">
        <v>3.7</v>
      </c>
      <c r="O41" s="47"/>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c r="E43" s="12"/>
      <c r="F43" s="12"/>
      <c r="G43" s="47"/>
      <c r="H43" s="12"/>
      <c r="I43" s="8"/>
      <c r="J43" s="12"/>
      <c r="K43" s="47"/>
      <c r="L43" s="12"/>
      <c r="M43" s="8"/>
      <c r="N43" s="12"/>
      <c r="O43" s="47"/>
      <c r="P43" s="12"/>
      <c r="Q43" s="8"/>
      <c r="R43" s="4"/>
      <c r="S43" s="4"/>
      <c r="T43" s="4"/>
    </row>
    <row r="44" spans="1:20" ht="38.25" x14ac:dyDescent="0.25">
      <c r="A44" s="72"/>
      <c r="B44" s="13" t="s">
        <v>23</v>
      </c>
      <c r="C44" s="12">
        <v>4</v>
      </c>
      <c r="D44" s="47"/>
      <c r="E44" s="12"/>
      <c r="F44" s="12">
        <v>25</v>
      </c>
      <c r="G44" s="47"/>
      <c r="H44" s="12"/>
      <c r="I44" s="8"/>
      <c r="J44" s="12">
        <v>75</v>
      </c>
      <c r="K44" s="47"/>
      <c r="L44" s="12"/>
      <c r="M44" s="8"/>
      <c r="N44" s="12">
        <v>3</v>
      </c>
      <c r="O44" s="47"/>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5" activePane="bottomRight" state="frozen"/>
      <selection pane="topRight" activeCell="B1" sqref="B1"/>
      <selection pane="bottomLeft" activeCell="A5" sqref="A5"/>
      <selection pane="bottomRight" activeCell="J11" sqref="J11"/>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132</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31.5" customHeight="1" x14ac:dyDescent="0.25">
      <c r="A5" s="68" t="s">
        <v>28</v>
      </c>
      <c r="B5" s="11" t="s">
        <v>6</v>
      </c>
      <c r="C5" s="12">
        <v>24</v>
      </c>
      <c r="D5" s="47">
        <v>14</v>
      </c>
      <c r="E5" s="12">
        <v>16</v>
      </c>
      <c r="F5" s="12">
        <v>50</v>
      </c>
      <c r="G5" s="47">
        <v>50</v>
      </c>
      <c r="H5" s="12">
        <v>0</v>
      </c>
      <c r="I5" s="8"/>
      <c r="J5" s="12">
        <v>79</v>
      </c>
      <c r="K5" s="47">
        <v>92.9</v>
      </c>
      <c r="L5" s="12">
        <v>68</v>
      </c>
      <c r="M5" s="8"/>
      <c r="N5" s="12">
        <v>3.3</v>
      </c>
      <c r="O5" s="47">
        <v>3.6</v>
      </c>
      <c r="P5" s="12">
        <v>2.7</v>
      </c>
      <c r="Q5" s="8"/>
      <c r="R5" s="7" t="s">
        <v>34</v>
      </c>
      <c r="S5" s="7" t="s">
        <v>34</v>
      </c>
      <c r="T5" s="7" t="s">
        <v>34</v>
      </c>
    </row>
    <row r="6" spans="1:20" ht="15.75" customHeight="1" x14ac:dyDescent="0.25">
      <c r="A6" s="69"/>
      <c r="B6" s="11" t="s">
        <v>7</v>
      </c>
      <c r="C6" s="12">
        <v>24</v>
      </c>
      <c r="D6" s="47">
        <v>14</v>
      </c>
      <c r="E6" s="12">
        <v>24</v>
      </c>
      <c r="F6" s="12">
        <v>25</v>
      </c>
      <c r="G6" s="47">
        <v>42.9</v>
      </c>
      <c r="H6" s="12">
        <v>21</v>
      </c>
      <c r="I6" s="8"/>
      <c r="J6" s="12">
        <v>83</v>
      </c>
      <c r="K6" s="47">
        <v>100</v>
      </c>
      <c r="L6" s="12">
        <v>71</v>
      </c>
      <c r="M6" s="8"/>
      <c r="N6" s="12">
        <v>3.1</v>
      </c>
      <c r="O6" s="47">
        <v>3.4</v>
      </c>
      <c r="P6" s="12">
        <v>2.9</v>
      </c>
      <c r="Q6" s="8"/>
      <c r="R6" s="4"/>
      <c r="S6" s="4"/>
      <c r="T6" s="4"/>
    </row>
    <row r="7" spans="1:20" ht="15.75" customHeight="1" x14ac:dyDescent="0.25">
      <c r="A7" s="69"/>
      <c r="B7" s="11" t="s">
        <v>8</v>
      </c>
      <c r="C7" s="12">
        <v>23</v>
      </c>
      <c r="D7" s="47">
        <v>14</v>
      </c>
      <c r="E7" s="12">
        <v>23</v>
      </c>
      <c r="F7" s="12">
        <v>34.799999999999997</v>
      </c>
      <c r="G7" s="47">
        <v>50</v>
      </c>
      <c r="H7" s="12">
        <v>0</v>
      </c>
      <c r="I7" s="8"/>
      <c r="J7" s="12">
        <v>78</v>
      </c>
      <c r="K7" s="47">
        <v>100</v>
      </c>
      <c r="L7" s="12">
        <v>100</v>
      </c>
      <c r="M7" s="8"/>
      <c r="N7" s="12">
        <v>3.1</v>
      </c>
      <c r="O7" s="47">
        <v>3.5</v>
      </c>
      <c r="P7" s="12">
        <v>3</v>
      </c>
      <c r="Q7" s="8"/>
      <c r="R7" s="4"/>
      <c r="S7" s="4"/>
      <c r="T7" s="4"/>
    </row>
    <row r="8" spans="1:20" ht="15.75" customHeight="1" x14ac:dyDescent="0.25">
      <c r="A8" s="68" t="s">
        <v>29</v>
      </c>
      <c r="B8" s="11" t="s">
        <v>6</v>
      </c>
      <c r="C8" s="12">
        <v>14</v>
      </c>
      <c r="D8" s="47">
        <v>18</v>
      </c>
      <c r="E8" s="12">
        <v>14</v>
      </c>
      <c r="F8" s="12">
        <v>28.6</v>
      </c>
      <c r="G8" s="47">
        <v>5.6</v>
      </c>
      <c r="H8" s="12">
        <v>0</v>
      </c>
      <c r="I8" s="8"/>
      <c r="J8" s="12">
        <v>85.7</v>
      </c>
      <c r="K8" s="47">
        <v>77.8</v>
      </c>
      <c r="L8" s="12">
        <v>21</v>
      </c>
      <c r="M8" s="8"/>
      <c r="N8" s="12">
        <v>3.1</v>
      </c>
      <c r="O8" s="47">
        <v>2.8</v>
      </c>
      <c r="P8" s="12">
        <v>2.1</v>
      </c>
      <c r="Q8" s="8"/>
      <c r="R8" s="4"/>
      <c r="S8" s="4"/>
      <c r="T8" s="4"/>
    </row>
    <row r="9" spans="1:20" ht="15.75" customHeight="1" x14ac:dyDescent="0.25">
      <c r="A9" s="69"/>
      <c r="B9" s="11" t="s">
        <v>7</v>
      </c>
      <c r="C9" s="12">
        <v>5</v>
      </c>
      <c r="D9" s="47">
        <v>19</v>
      </c>
      <c r="E9" s="12">
        <v>12</v>
      </c>
      <c r="F9" s="12">
        <v>0</v>
      </c>
      <c r="G9" s="47">
        <v>63</v>
      </c>
      <c r="H9" s="12">
        <v>50</v>
      </c>
      <c r="I9" s="8"/>
      <c r="J9" s="12">
        <v>20</v>
      </c>
      <c r="K9" s="47">
        <v>89</v>
      </c>
      <c r="L9" s="12">
        <v>67</v>
      </c>
      <c r="M9" s="8"/>
      <c r="N9" s="12">
        <v>2.2000000000000002</v>
      </c>
      <c r="O9" s="47">
        <v>3.5</v>
      </c>
      <c r="P9" s="12">
        <v>3.2</v>
      </c>
      <c r="Q9" s="8"/>
      <c r="R9" s="4"/>
      <c r="S9" s="4"/>
      <c r="T9" s="4"/>
    </row>
    <row r="10" spans="1:20" ht="15.75" customHeight="1" x14ac:dyDescent="0.25">
      <c r="A10" s="69"/>
      <c r="B10" s="11" t="s">
        <v>9</v>
      </c>
      <c r="C10" s="12">
        <v>14</v>
      </c>
      <c r="D10" s="47">
        <v>17</v>
      </c>
      <c r="E10" s="12">
        <v>13</v>
      </c>
      <c r="F10" s="12">
        <v>0</v>
      </c>
      <c r="G10" s="47">
        <v>29</v>
      </c>
      <c r="H10" s="12">
        <v>8</v>
      </c>
      <c r="I10" s="8"/>
      <c r="J10" s="12">
        <v>71</v>
      </c>
      <c r="K10" s="47">
        <v>88</v>
      </c>
      <c r="L10" s="12">
        <v>85</v>
      </c>
      <c r="M10" s="8"/>
      <c r="N10" s="12">
        <v>2.7</v>
      </c>
      <c r="O10" s="47">
        <v>3.2</v>
      </c>
      <c r="P10" s="12">
        <v>3</v>
      </c>
      <c r="Q10" s="8"/>
      <c r="R10" s="4"/>
      <c r="S10" s="4"/>
      <c r="T10" s="4"/>
    </row>
    <row r="11" spans="1:20" ht="15.75" customHeight="1" x14ac:dyDescent="0.25">
      <c r="A11" s="69"/>
      <c r="B11" s="11" t="s">
        <v>10</v>
      </c>
      <c r="C11" s="12">
        <v>13</v>
      </c>
      <c r="D11" s="47">
        <v>17</v>
      </c>
      <c r="E11" s="12">
        <v>14</v>
      </c>
      <c r="F11" s="12">
        <v>23</v>
      </c>
      <c r="G11" s="47">
        <v>29</v>
      </c>
      <c r="H11" s="12">
        <v>0</v>
      </c>
      <c r="I11" s="8"/>
      <c r="J11" s="12">
        <v>77</v>
      </c>
      <c r="K11" s="47">
        <v>100</v>
      </c>
      <c r="L11" s="12">
        <v>21</v>
      </c>
      <c r="M11" s="8"/>
      <c r="N11" s="12">
        <v>3</v>
      </c>
      <c r="O11" s="47">
        <v>3.4</v>
      </c>
      <c r="P11" s="12">
        <v>2.2000000000000002</v>
      </c>
      <c r="Q11" s="8"/>
      <c r="R11" s="4"/>
      <c r="S11" s="4"/>
      <c r="T11" s="4"/>
    </row>
    <row r="12" spans="1:20" ht="15.75" customHeight="1" x14ac:dyDescent="0.25">
      <c r="A12" s="68" t="s">
        <v>30</v>
      </c>
      <c r="B12" s="11" t="s">
        <v>6</v>
      </c>
      <c r="C12" s="12">
        <v>12</v>
      </c>
      <c r="D12" s="47">
        <v>13</v>
      </c>
      <c r="E12" s="12">
        <v>19</v>
      </c>
      <c r="F12" s="12">
        <v>33.299999999999997</v>
      </c>
      <c r="G12" s="47">
        <v>30.8</v>
      </c>
      <c r="H12" s="12">
        <v>11</v>
      </c>
      <c r="I12" s="8"/>
      <c r="J12" s="12">
        <v>66.599999999999994</v>
      </c>
      <c r="K12" s="47">
        <v>92.3</v>
      </c>
      <c r="L12" s="12">
        <v>79</v>
      </c>
      <c r="M12" s="8"/>
      <c r="N12" s="12">
        <v>3</v>
      </c>
      <c r="O12" s="47">
        <v>3.2</v>
      </c>
      <c r="P12" s="12">
        <v>2.9</v>
      </c>
      <c r="Q12" s="8"/>
      <c r="R12" s="4"/>
      <c r="S12" s="4"/>
      <c r="T12" s="4"/>
    </row>
    <row r="13" spans="1:20" ht="15.75" customHeight="1" x14ac:dyDescent="0.25">
      <c r="A13" s="69"/>
      <c r="B13" s="11" t="s">
        <v>7</v>
      </c>
      <c r="C13" s="12">
        <v>2</v>
      </c>
      <c r="D13" s="47">
        <v>13</v>
      </c>
      <c r="E13" s="12">
        <v>18</v>
      </c>
      <c r="F13" s="12">
        <v>50</v>
      </c>
      <c r="G13" s="47">
        <v>46.9</v>
      </c>
      <c r="H13" s="12">
        <v>28</v>
      </c>
      <c r="I13" s="8"/>
      <c r="J13" s="12">
        <v>100</v>
      </c>
      <c r="K13" s="47">
        <v>92.4</v>
      </c>
      <c r="L13" s="12">
        <v>67</v>
      </c>
      <c r="M13" s="8"/>
      <c r="N13" s="12">
        <v>3.5</v>
      </c>
      <c r="O13" s="47">
        <v>3.4</v>
      </c>
      <c r="P13" s="12">
        <v>2.9</v>
      </c>
      <c r="Q13" s="8"/>
      <c r="R13" s="4"/>
      <c r="S13" s="4"/>
      <c r="T13" s="4"/>
    </row>
    <row r="14" spans="1:20" ht="15.75" customHeight="1" x14ac:dyDescent="0.25">
      <c r="A14" s="69"/>
      <c r="B14" s="11" t="s">
        <v>10</v>
      </c>
      <c r="C14" s="12">
        <v>11</v>
      </c>
      <c r="D14" s="47">
        <v>12</v>
      </c>
      <c r="E14" s="12">
        <v>16</v>
      </c>
      <c r="F14" s="12">
        <v>9.1</v>
      </c>
      <c r="G14" s="47">
        <v>25</v>
      </c>
      <c r="H14" s="12">
        <v>0</v>
      </c>
      <c r="I14" s="8"/>
      <c r="J14" s="12">
        <v>27</v>
      </c>
      <c r="K14" s="47">
        <v>66.7</v>
      </c>
      <c r="L14" s="12">
        <v>0</v>
      </c>
      <c r="M14" s="8"/>
      <c r="N14" s="12">
        <v>2.4</v>
      </c>
      <c r="O14" s="47">
        <v>2.9</v>
      </c>
      <c r="P14" s="12">
        <v>2</v>
      </c>
      <c r="Q14" s="8"/>
      <c r="R14" s="4"/>
      <c r="S14" s="4"/>
      <c r="T14" s="4"/>
    </row>
    <row r="15" spans="1:20" ht="15.75" customHeight="1" x14ac:dyDescent="0.25">
      <c r="A15" s="69"/>
      <c r="B15" s="11" t="s">
        <v>11</v>
      </c>
      <c r="C15" s="12">
        <v>10</v>
      </c>
      <c r="D15" s="47">
        <v>13</v>
      </c>
      <c r="E15" s="12">
        <v>15</v>
      </c>
      <c r="F15" s="12">
        <v>10</v>
      </c>
      <c r="G15" s="47">
        <v>23</v>
      </c>
      <c r="H15" s="12">
        <v>0</v>
      </c>
      <c r="I15" s="8"/>
      <c r="J15" s="12">
        <v>100</v>
      </c>
      <c r="K15" s="47">
        <v>61.6</v>
      </c>
      <c r="L15" s="12">
        <v>27</v>
      </c>
      <c r="M15" s="8"/>
      <c r="N15" s="12">
        <v>3.1</v>
      </c>
      <c r="O15" s="47">
        <v>2.8</v>
      </c>
      <c r="P15" s="12">
        <v>2.2999999999999998</v>
      </c>
      <c r="Q15" s="8"/>
      <c r="R15" s="4"/>
      <c r="S15" s="4"/>
      <c r="T15" s="4"/>
    </row>
    <row r="16" spans="1:20" ht="15.75" customHeight="1" x14ac:dyDescent="0.25">
      <c r="A16" s="69"/>
      <c r="B16" s="11" t="s">
        <v>12</v>
      </c>
      <c r="C16" s="12">
        <v>12</v>
      </c>
      <c r="D16" s="47">
        <v>13</v>
      </c>
      <c r="E16" s="12">
        <v>18</v>
      </c>
      <c r="F16" s="12">
        <v>16.7</v>
      </c>
      <c r="G16" s="47">
        <v>46</v>
      </c>
      <c r="H16" s="12">
        <v>22</v>
      </c>
      <c r="I16" s="8"/>
      <c r="J16" s="12">
        <v>83</v>
      </c>
      <c r="K16" s="47">
        <v>84.7</v>
      </c>
      <c r="L16" s="12">
        <v>78</v>
      </c>
      <c r="M16" s="8"/>
      <c r="N16" s="12">
        <v>3</v>
      </c>
      <c r="O16" s="47">
        <v>3.4</v>
      </c>
      <c r="P16" s="12">
        <v>3</v>
      </c>
      <c r="Q16" s="8"/>
      <c r="R16" s="4"/>
      <c r="S16" s="4"/>
      <c r="T16" s="4"/>
    </row>
    <row r="17" spans="1:20" ht="15.75" customHeight="1" x14ac:dyDescent="0.25">
      <c r="A17" s="75"/>
      <c r="B17" s="11" t="s">
        <v>9</v>
      </c>
      <c r="C17" s="12">
        <v>11</v>
      </c>
      <c r="D17" s="47">
        <v>12</v>
      </c>
      <c r="E17" s="12">
        <v>16</v>
      </c>
      <c r="F17" s="12">
        <v>36.4</v>
      </c>
      <c r="G17" s="47">
        <v>33</v>
      </c>
      <c r="H17" s="12">
        <v>0</v>
      </c>
      <c r="I17" s="8"/>
      <c r="J17" s="12">
        <v>63.7</v>
      </c>
      <c r="K17" s="47">
        <v>100</v>
      </c>
      <c r="L17" s="12">
        <v>38</v>
      </c>
      <c r="M17" s="8"/>
      <c r="N17" s="12">
        <v>3.1</v>
      </c>
      <c r="O17" s="47">
        <v>3.3</v>
      </c>
      <c r="P17" s="12">
        <v>2.4</v>
      </c>
      <c r="Q17" s="8"/>
      <c r="R17" s="4"/>
      <c r="S17" s="4"/>
      <c r="T17" s="4"/>
    </row>
    <row r="18" spans="1:20" ht="15.75" customHeight="1" x14ac:dyDescent="0.25">
      <c r="A18" s="60" t="s">
        <v>31</v>
      </c>
      <c r="B18" s="11" t="s">
        <v>6</v>
      </c>
      <c r="C18" s="12"/>
      <c r="D18" s="47">
        <v>15</v>
      </c>
      <c r="E18" s="12">
        <v>12</v>
      </c>
      <c r="F18" s="12"/>
      <c r="G18" s="47">
        <v>20</v>
      </c>
      <c r="H18" s="12">
        <v>11</v>
      </c>
      <c r="I18" s="8"/>
      <c r="J18" s="12"/>
      <c r="K18" s="47">
        <v>53</v>
      </c>
      <c r="L18" s="12">
        <v>67</v>
      </c>
      <c r="M18" s="8"/>
      <c r="N18" s="12"/>
      <c r="O18" s="47">
        <v>2.7</v>
      </c>
      <c r="P18" s="12">
        <v>2.8</v>
      </c>
      <c r="Q18" s="8"/>
      <c r="R18" s="4"/>
      <c r="S18" s="4"/>
      <c r="T18" s="4"/>
    </row>
    <row r="19" spans="1:20" ht="15.75" customHeight="1" x14ac:dyDescent="0.25">
      <c r="A19" s="61"/>
      <c r="B19" s="11" t="s">
        <v>7</v>
      </c>
      <c r="C19" s="12"/>
      <c r="D19" s="47">
        <v>12</v>
      </c>
      <c r="E19" s="12">
        <v>12</v>
      </c>
      <c r="F19" s="12"/>
      <c r="G19" s="47">
        <v>25</v>
      </c>
      <c r="H19" s="12">
        <v>50</v>
      </c>
      <c r="I19" s="8"/>
      <c r="J19" s="12"/>
      <c r="K19" s="47">
        <v>75</v>
      </c>
      <c r="L19" s="12">
        <v>100</v>
      </c>
      <c r="M19" s="8"/>
      <c r="N19" s="12"/>
      <c r="O19" s="47">
        <v>3.4</v>
      </c>
      <c r="P19" s="12">
        <v>3.5</v>
      </c>
      <c r="Q19" s="8"/>
      <c r="R19" s="4"/>
      <c r="S19" s="4"/>
      <c r="T19" s="4"/>
    </row>
    <row r="20" spans="1:20" ht="15.75" customHeight="1" x14ac:dyDescent="0.25">
      <c r="A20" s="61"/>
      <c r="B20" s="13" t="s">
        <v>13</v>
      </c>
      <c r="C20" s="12"/>
      <c r="D20" s="47">
        <v>14</v>
      </c>
      <c r="E20" s="12">
        <v>12</v>
      </c>
      <c r="F20" s="12"/>
      <c r="G20" s="47">
        <v>28.6</v>
      </c>
      <c r="H20" s="12">
        <v>17</v>
      </c>
      <c r="I20" s="8"/>
      <c r="J20" s="12"/>
      <c r="K20" s="47">
        <v>78.599999999999994</v>
      </c>
      <c r="L20" s="12">
        <v>67</v>
      </c>
      <c r="M20" s="8"/>
      <c r="N20" s="12"/>
      <c r="O20" s="47">
        <v>3.1</v>
      </c>
      <c r="P20" s="12">
        <v>2.8</v>
      </c>
      <c r="Q20" s="8"/>
      <c r="R20" s="4"/>
      <c r="S20" s="4"/>
      <c r="T20" s="4"/>
    </row>
    <row r="21" spans="1:20" ht="15.75" customHeight="1" x14ac:dyDescent="0.25">
      <c r="A21" s="61"/>
      <c r="B21" s="13" t="s">
        <v>11</v>
      </c>
      <c r="C21" s="12"/>
      <c r="D21" s="47">
        <v>19</v>
      </c>
      <c r="E21" s="12">
        <v>15</v>
      </c>
      <c r="F21" s="12"/>
      <c r="G21" s="47">
        <v>26</v>
      </c>
      <c r="H21" s="12">
        <v>0</v>
      </c>
      <c r="I21" s="8"/>
      <c r="J21" s="12"/>
      <c r="K21" s="47">
        <v>94.7</v>
      </c>
      <c r="L21" s="12">
        <v>27</v>
      </c>
      <c r="M21" s="8"/>
      <c r="N21" s="12"/>
      <c r="O21" s="47">
        <v>32</v>
      </c>
      <c r="P21" s="12">
        <v>2</v>
      </c>
      <c r="Q21" s="8"/>
      <c r="R21" s="4"/>
      <c r="S21" s="4"/>
      <c r="T21" s="4"/>
    </row>
    <row r="22" spans="1:20" ht="15.75" customHeight="1" x14ac:dyDescent="0.25">
      <c r="A22" s="61"/>
      <c r="B22" s="13" t="s">
        <v>10</v>
      </c>
      <c r="C22" s="12"/>
      <c r="D22" s="47">
        <v>10</v>
      </c>
      <c r="E22" s="12">
        <v>2</v>
      </c>
      <c r="F22" s="12"/>
      <c r="G22" s="47">
        <v>0</v>
      </c>
      <c r="H22" s="12">
        <v>9</v>
      </c>
      <c r="I22" s="8"/>
      <c r="J22" s="12"/>
      <c r="K22" s="47">
        <v>10</v>
      </c>
      <c r="L22" s="12">
        <v>82</v>
      </c>
      <c r="M22" s="8"/>
      <c r="N22" s="12"/>
      <c r="O22" s="47">
        <v>2.1</v>
      </c>
      <c r="P22" s="12">
        <v>2.9</v>
      </c>
      <c r="Q22" s="8"/>
      <c r="R22" s="4"/>
      <c r="S22" s="4"/>
      <c r="T22" s="4"/>
    </row>
    <row r="23" spans="1:20" ht="15.75" customHeight="1" x14ac:dyDescent="0.25">
      <c r="A23" s="61"/>
      <c r="B23" s="13" t="s">
        <v>9</v>
      </c>
      <c r="C23" s="12"/>
      <c r="D23" s="47">
        <v>14</v>
      </c>
      <c r="E23" s="12">
        <v>11</v>
      </c>
      <c r="F23" s="12"/>
      <c r="G23" s="47">
        <v>0</v>
      </c>
      <c r="H23" s="12">
        <v>0</v>
      </c>
      <c r="I23" s="8"/>
      <c r="J23" s="12"/>
      <c r="K23" s="47">
        <v>0</v>
      </c>
      <c r="L23" s="12">
        <v>64</v>
      </c>
      <c r="M23" s="8"/>
      <c r="N23" s="12"/>
      <c r="O23" s="47">
        <v>2</v>
      </c>
      <c r="P23" s="12">
        <v>2.6</v>
      </c>
      <c r="Q23" s="8"/>
      <c r="R23" s="4"/>
      <c r="S23" s="4"/>
      <c r="T23" s="4"/>
    </row>
    <row r="24" spans="1:20" ht="15.75" customHeight="1" x14ac:dyDescent="0.25">
      <c r="A24" s="61"/>
      <c r="B24" s="11" t="s">
        <v>12</v>
      </c>
      <c r="C24" s="12"/>
      <c r="D24" s="47">
        <v>13</v>
      </c>
      <c r="E24" s="12">
        <v>12</v>
      </c>
      <c r="F24" s="12"/>
      <c r="G24" s="47">
        <v>7.7</v>
      </c>
      <c r="H24" s="12">
        <v>8</v>
      </c>
      <c r="I24" s="8"/>
      <c r="J24" s="12"/>
      <c r="K24" s="47">
        <v>23</v>
      </c>
      <c r="L24" s="12">
        <v>58</v>
      </c>
      <c r="M24" s="8"/>
      <c r="N24" s="12"/>
      <c r="O24" s="47">
        <v>2.2999999999999998</v>
      </c>
      <c r="P24" s="12">
        <v>2.7</v>
      </c>
      <c r="Q24" s="8"/>
      <c r="R24" s="4"/>
      <c r="S24" s="4"/>
      <c r="T24" s="4"/>
    </row>
    <row r="25" spans="1:20" ht="15.75" customHeight="1" x14ac:dyDescent="0.25">
      <c r="A25" s="61"/>
      <c r="B25" s="13" t="s">
        <v>14</v>
      </c>
      <c r="C25" s="12"/>
      <c r="D25" s="47">
        <v>18</v>
      </c>
      <c r="E25" s="12">
        <v>2</v>
      </c>
      <c r="F25" s="12"/>
      <c r="G25" s="47">
        <v>0</v>
      </c>
      <c r="H25" s="12">
        <v>0</v>
      </c>
      <c r="I25" s="8"/>
      <c r="J25" s="12"/>
      <c r="K25" s="47">
        <v>94</v>
      </c>
      <c r="L25" s="12">
        <v>75</v>
      </c>
      <c r="M25" s="8"/>
      <c r="N25" s="12"/>
      <c r="O25" s="47">
        <v>2.9</v>
      </c>
      <c r="P25" s="12">
        <v>2.8</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17</v>
      </c>
      <c r="F28" s="12"/>
      <c r="G28" s="47"/>
      <c r="H28" s="12">
        <v>11</v>
      </c>
      <c r="I28" s="8"/>
      <c r="J28" s="12"/>
      <c r="K28" s="47"/>
      <c r="L28" s="12">
        <v>47</v>
      </c>
      <c r="M28" s="8"/>
      <c r="N28" s="12"/>
      <c r="O28" s="47"/>
      <c r="P28" s="12">
        <v>2.6</v>
      </c>
      <c r="Q28" s="8"/>
      <c r="R28" s="4"/>
      <c r="S28" s="4"/>
      <c r="T28" s="4"/>
    </row>
    <row r="29" spans="1:20" ht="15.75" customHeight="1" x14ac:dyDescent="0.25">
      <c r="A29" s="61"/>
      <c r="B29" s="11" t="s">
        <v>7</v>
      </c>
      <c r="C29" s="12"/>
      <c r="D29" s="47"/>
      <c r="E29" s="12">
        <v>14</v>
      </c>
      <c r="F29" s="12"/>
      <c r="G29" s="47"/>
      <c r="H29" s="12">
        <v>7</v>
      </c>
      <c r="I29" s="8"/>
      <c r="J29" s="12"/>
      <c r="K29" s="47"/>
      <c r="L29" s="12">
        <v>64</v>
      </c>
      <c r="M29" s="8"/>
      <c r="N29" s="12"/>
      <c r="O29" s="47"/>
      <c r="P29" s="12">
        <v>2.7</v>
      </c>
      <c r="Q29" s="8"/>
      <c r="R29" s="4"/>
      <c r="S29" s="4"/>
      <c r="T29" s="4"/>
    </row>
    <row r="30" spans="1:20" ht="15.75" customHeight="1" x14ac:dyDescent="0.25">
      <c r="A30" s="61"/>
      <c r="B30" s="13" t="s">
        <v>9</v>
      </c>
      <c r="C30" s="12"/>
      <c r="D30" s="47"/>
      <c r="E30" s="12">
        <v>17</v>
      </c>
      <c r="F30" s="12"/>
      <c r="G30" s="47"/>
      <c r="H30" s="12">
        <v>11</v>
      </c>
      <c r="I30" s="8"/>
      <c r="J30" s="12"/>
      <c r="K30" s="47"/>
      <c r="L30" s="12">
        <v>35</v>
      </c>
      <c r="M30" s="8"/>
      <c r="N30" s="12"/>
      <c r="O30" s="47"/>
      <c r="P30" s="12">
        <v>2.5</v>
      </c>
      <c r="Q30" s="8"/>
      <c r="R30" s="4"/>
      <c r="S30" s="4"/>
      <c r="T30" s="4"/>
    </row>
    <row r="31" spans="1:20" ht="15.75" customHeight="1" x14ac:dyDescent="0.25">
      <c r="A31" s="61"/>
      <c r="B31" s="13" t="s">
        <v>10</v>
      </c>
      <c r="C31" s="12"/>
      <c r="D31" s="47"/>
      <c r="E31" s="12">
        <v>17</v>
      </c>
      <c r="F31" s="12"/>
      <c r="G31" s="47"/>
      <c r="H31" s="12">
        <v>0</v>
      </c>
      <c r="I31" s="8"/>
      <c r="J31" s="12"/>
      <c r="K31" s="47"/>
      <c r="L31" s="12">
        <v>0</v>
      </c>
      <c r="M31" s="8"/>
      <c r="N31" s="12"/>
      <c r="O31" s="47"/>
      <c r="P31" s="12">
        <v>2</v>
      </c>
      <c r="Q31" s="8"/>
      <c r="R31" s="4"/>
      <c r="S31" s="4"/>
      <c r="T31" s="4"/>
    </row>
    <row r="32" spans="1:20" ht="15.75" customHeight="1" x14ac:dyDescent="0.25">
      <c r="A32" s="61"/>
      <c r="B32" s="11" t="s">
        <v>12</v>
      </c>
      <c r="C32" s="12"/>
      <c r="D32" s="47"/>
      <c r="E32" s="12">
        <v>14</v>
      </c>
      <c r="F32" s="12"/>
      <c r="G32" s="47"/>
      <c r="H32" s="12">
        <v>0</v>
      </c>
      <c r="I32" s="8"/>
      <c r="J32" s="12"/>
      <c r="K32" s="47"/>
      <c r="L32" s="12">
        <v>14</v>
      </c>
      <c r="M32" s="8"/>
      <c r="N32" s="12"/>
      <c r="O32" s="47"/>
      <c r="P32" s="12">
        <v>2.1</v>
      </c>
      <c r="Q32" s="8"/>
      <c r="R32" s="4"/>
      <c r="S32" s="4"/>
      <c r="T32" s="4"/>
    </row>
    <row r="33" spans="1:20" ht="15.75" customHeight="1" x14ac:dyDescent="0.25">
      <c r="A33" s="61"/>
      <c r="B33" s="13" t="s">
        <v>11</v>
      </c>
      <c r="C33" s="12"/>
      <c r="D33" s="47"/>
      <c r="E33" s="12">
        <v>17</v>
      </c>
      <c r="F33" s="12"/>
      <c r="G33" s="47"/>
      <c r="H33" s="12">
        <v>0</v>
      </c>
      <c r="I33" s="8"/>
      <c r="J33" s="12"/>
      <c r="K33" s="47"/>
      <c r="L33" s="12">
        <v>0</v>
      </c>
      <c r="M33" s="8"/>
      <c r="N33" s="12"/>
      <c r="O33" s="47"/>
      <c r="P33" s="12">
        <v>2.6</v>
      </c>
      <c r="Q33" s="8"/>
      <c r="R33" s="4"/>
      <c r="S33" s="4"/>
      <c r="T33" s="4"/>
    </row>
    <row r="34" spans="1:20" ht="15.75" customHeight="1" x14ac:dyDescent="0.25">
      <c r="A34" s="61"/>
      <c r="B34" s="13" t="s">
        <v>13</v>
      </c>
      <c r="C34" s="12"/>
      <c r="D34" s="47"/>
      <c r="E34" s="12">
        <v>13</v>
      </c>
      <c r="F34" s="12"/>
      <c r="G34" s="47"/>
      <c r="H34" s="12">
        <v>15</v>
      </c>
      <c r="I34" s="8"/>
      <c r="J34" s="12"/>
      <c r="K34" s="47"/>
      <c r="L34" s="12">
        <v>69</v>
      </c>
      <c r="M34" s="8"/>
      <c r="N34" s="12"/>
      <c r="O34" s="47"/>
      <c r="P34" s="12">
        <v>2.8</v>
      </c>
      <c r="Q34" s="8"/>
      <c r="R34" s="4"/>
      <c r="S34" s="4"/>
      <c r="T34" s="4"/>
    </row>
    <row r="35" spans="1:20" ht="15.75" customHeight="1" x14ac:dyDescent="0.25">
      <c r="A35" s="62"/>
      <c r="B35" s="11" t="s">
        <v>17</v>
      </c>
      <c r="C35" s="12"/>
      <c r="D35" s="47"/>
      <c r="E35" s="12">
        <v>17</v>
      </c>
      <c r="F35" s="12"/>
      <c r="G35" s="47"/>
      <c r="H35" s="12">
        <v>0</v>
      </c>
      <c r="I35" s="8"/>
      <c r="J35" s="12"/>
      <c r="K35" s="47"/>
      <c r="L35" s="12">
        <v>5</v>
      </c>
      <c r="M35" s="8"/>
      <c r="N35" s="12"/>
      <c r="O35" s="47"/>
      <c r="P35" s="12">
        <v>2.1</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c r="D37" s="47">
        <v>2</v>
      </c>
      <c r="E37" s="12"/>
      <c r="F37" s="12"/>
      <c r="G37" s="47">
        <v>0</v>
      </c>
      <c r="H37" s="12"/>
      <c r="I37" s="8"/>
      <c r="J37" s="12"/>
      <c r="K37" s="47">
        <v>100</v>
      </c>
      <c r="L37" s="12"/>
      <c r="M37" s="8"/>
      <c r="N37" s="12"/>
      <c r="O37" s="47">
        <v>3</v>
      </c>
      <c r="P37" s="12"/>
      <c r="Q37" s="8"/>
      <c r="R37" s="4"/>
      <c r="S37" s="4"/>
      <c r="T37" s="4"/>
    </row>
    <row r="38" spans="1:20" ht="15.75" customHeight="1" x14ac:dyDescent="0.25">
      <c r="A38" s="72"/>
      <c r="B38" s="13" t="s">
        <v>20</v>
      </c>
      <c r="C38" s="12"/>
      <c r="D38" s="47">
        <v>2</v>
      </c>
      <c r="E38" s="12"/>
      <c r="F38" s="12"/>
      <c r="G38" s="47">
        <v>0</v>
      </c>
      <c r="H38" s="12"/>
      <c r="I38" s="8"/>
      <c r="J38" s="12"/>
      <c r="K38" s="47">
        <v>50</v>
      </c>
      <c r="L38" s="12"/>
      <c r="M38" s="8"/>
      <c r="N38" s="12"/>
      <c r="O38" s="47">
        <v>2.5</v>
      </c>
      <c r="P38" s="12"/>
      <c r="Q38" s="8"/>
      <c r="R38" s="4"/>
      <c r="S38" s="4"/>
      <c r="T38" s="4"/>
    </row>
    <row r="39" spans="1:20" ht="15.75" customHeight="1" x14ac:dyDescent="0.25">
      <c r="A39" s="72"/>
      <c r="B39" s="13" t="s">
        <v>17</v>
      </c>
      <c r="C39" s="12"/>
      <c r="D39" s="47">
        <v>2</v>
      </c>
      <c r="E39" s="12"/>
      <c r="F39" s="12"/>
      <c r="G39" s="47">
        <v>100</v>
      </c>
      <c r="H39" s="12"/>
      <c r="I39" s="8"/>
      <c r="J39" s="12"/>
      <c r="K39" s="47">
        <v>100</v>
      </c>
      <c r="L39" s="12"/>
      <c r="M39" s="8"/>
      <c r="N39" s="12"/>
      <c r="O39" s="47">
        <v>4</v>
      </c>
      <c r="P39" s="12"/>
      <c r="Q39" s="8"/>
      <c r="R39" s="4"/>
      <c r="S39" s="4"/>
      <c r="T39" s="4"/>
    </row>
    <row r="40" spans="1:20" ht="15.75" customHeight="1" x14ac:dyDescent="0.25">
      <c r="A40" s="72"/>
      <c r="B40" s="13" t="s">
        <v>13</v>
      </c>
      <c r="C40" s="12"/>
      <c r="D40" s="47">
        <v>2</v>
      </c>
      <c r="E40" s="12"/>
      <c r="F40" s="12"/>
      <c r="G40" s="47">
        <v>100</v>
      </c>
      <c r="H40" s="12"/>
      <c r="I40" s="8"/>
      <c r="J40" s="12"/>
      <c r="K40" s="47">
        <v>100</v>
      </c>
      <c r="L40" s="12"/>
      <c r="M40" s="8"/>
      <c r="N40" s="12"/>
      <c r="O40" s="47">
        <v>4</v>
      </c>
      <c r="P40" s="12"/>
      <c r="Q40" s="8"/>
      <c r="R40" s="4"/>
      <c r="S40" s="4"/>
      <c r="T40" s="4"/>
    </row>
    <row r="41" spans="1:20" ht="15.75" customHeight="1" x14ac:dyDescent="0.25">
      <c r="A41" s="72"/>
      <c r="B41" s="13" t="s">
        <v>10</v>
      </c>
      <c r="C41" s="12"/>
      <c r="D41" s="47">
        <v>1</v>
      </c>
      <c r="E41" s="12"/>
      <c r="F41" s="12"/>
      <c r="G41" s="47">
        <v>100</v>
      </c>
      <c r="H41" s="12"/>
      <c r="I41" s="8"/>
      <c r="J41" s="12"/>
      <c r="K41" s="47">
        <v>100</v>
      </c>
      <c r="L41" s="12"/>
      <c r="M41" s="8"/>
      <c r="N41" s="12"/>
      <c r="O41" s="47">
        <v>4</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v>2</v>
      </c>
      <c r="E43" s="12"/>
      <c r="F43" s="12"/>
      <c r="G43" s="47">
        <v>0</v>
      </c>
      <c r="H43" s="12"/>
      <c r="I43" s="8"/>
      <c r="J43" s="12"/>
      <c r="K43" s="47">
        <v>50</v>
      </c>
      <c r="L43" s="12"/>
      <c r="M43" s="8"/>
      <c r="N43" s="12"/>
      <c r="O43" s="47">
        <v>2.5</v>
      </c>
      <c r="P43" s="12"/>
      <c r="Q43" s="8"/>
      <c r="R43" s="4"/>
      <c r="S43" s="4"/>
      <c r="T43" s="4"/>
    </row>
    <row r="44" spans="1:20" ht="38.25" x14ac:dyDescent="0.25">
      <c r="A44" s="72"/>
      <c r="B44" s="13" t="s">
        <v>23</v>
      </c>
      <c r="C44" s="12"/>
      <c r="D44" s="47"/>
      <c r="E44" s="12"/>
      <c r="F44" s="12"/>
      <c r="G44" s="47"/>
      <c r="H44" s="12"/>
      <c r="I44" s="8"/>
      <c r="J44" s="12"/>
      <c r="K44" s="47"/>
      <c r="L44" s="12"/>
      <c r="M44" s="8"/>
      <c r="N44" s="12"/>
      <c r="O44" s="47"/>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8" activePane="bottomRight" state="frozen"/>
      <selection pane="topRight" activeCell="B1" sqref="B1"/>
      <selection pane="bottomLeft" activeCell="A5" sqref="A5"/>
      <selection pane="bottomRight" sqref="A1:Q2"/>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4"/>
    <col min="18" max="18" width="62.85546875" hidden="1" customWidth="1"/>
    <col min="19" max="19" width="46.140625" hidden="1" customWidth="1"/>
    <col min="20" max="20" width="30" hidden="1" customWidth="1"/>
  </cols>
  <sheetData>
    <row r="1" spans="1:20" ht="15" customHeight="1" x14ac:dyDescent="0.25">
      <c r="A1" s="58" t="s">
        <v>133</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45">
        <v>2020</v>
      </c>
      <c r="F4" s="45">
        <v>2018</v>
      </c>
      <c r="G4" s="46">
        <v>2019</v>
      </c>
      <c r="H4" s="45">
        <v>2020</v>
      </c>
      <c r="I4" s="5" t="s">
        <v>5</v>
      </c>
      <c r="J4" s="45">
        <v>2018</v>
      </c>
      <c r="K4" s="46">
        <v>2019</v>
      </c>
      <c r="L4" s="45">
        <v>2020</v>
      </c>
      <c r="M4" s="1" t="s">
        <v>5</v>
      </c>
      <c r="N4" s="45">
        <v>2018</v>
      </c>
      <c r="O4" s="46">
        <v>2019</v>
      </c>
      <c r="P4" s="45">
        <v>2020</v>
      </c>
      <c r="Q4" s="1" t="s">
        <v>5</v>
      </c>
      <c r="R4" s="6">
        <v>2018</v>
      </c>
      <c r="S4" s="6">
        <v>2019</v>
      </c>
      <c r="T4" s="6">
        <v>2020</v>
      </c>
    </row>
    <row r="5" spans="1:20" ht="33.75" customHeight="1" x14ac:dyDescent="0.25">
      <c r="A5" s="68" t="s">
        <v>28</v>
      </c>
      <c r="B5" s="11" t="s">
        <v>6</v>
      </c>
      <c r="C5" s="12">
        <v>18</v>
      </c>
      <c r="D5" s="47">
        <v>13</v>
      </c>
      <c r="E5" s="12">
        <v>28</v>
      </c>
      <c r="F5" s="12">
        <v>33</v>
      </c>
      <c r="G5" s="47">
        <v>38.6</v>
      </c>
      <c r="H5" s="12">
        <v>35</v>
      </c>
      <c r="I5" s="8"/>
      <c r="J5" s="12">
        <v>88.9</v>
      </c>
      <c r="K5" s="47">
        <v>92.4</v>
      </c>
      <c r="L5" s="12">
        <v>85</v>
      </c>
      <c r="M5" s="8"/>
      <c r="N5" s="12">
        <v>3.2</v>
      </c>
      <c r="O5" s="47">
        <v>3.4</v>
      </c>
      <c r="P5" s="12">
        <v>3.2</v>
      </c>
      <c r="Q5" s="8"/>
      <c r="R5" s="7" t="s">
        <v>34</v>
      </c>
      <c r="S5" s="7" t="s">
        <v>34</v>
      </c>
      <c r="T5" s="7" t="s">
        <v>34</v>
      </c>
    </row>
    <row r="6" spans="1:20" ht="15.75" customHeight="1" x14ac:dyDescent="0.25">
      <c r="A6" s="69"/>
      <c r="B6" s="11" t="s">
        <v>7</v>
      </c>
      <c r="C6" s="12">
        <v>19</v>
      </c>
      <c r="D6" s="47">
        <v>14</v>
      </c>
      <c r="E6" s="12">
        <v>26</v>
      </c>
      <c r="F6" s="12">
        <v>47.3</v>
      </c>
      <c r="G6" s="47">
        <v>50</v>
      </c>
      <c r="H6" s="12">
        <v>50</v>
      </c>
      <c r="I6" s="8"/>
      <c r="J6" s="12">
        <v>95</v>
      </c>
      <c r="K6" s="47">
        <v>92.9</v>
      </c>
      <c r="L6" s="12">
        <v>96</v>
      </c>
      <c r="M6" s="8"/>
      <c r="N6" s="12">
        <v>3.5</v>
      </c>
      <c r="O6" s="47">
        <v>3.5</v>
      </c>
      <c r="P6" s="12">
        <v>3.5</v>
      </c>
      <c r="Q6" s="8"/>
      <c r="R6" s="4"/>
      <c r="S6" s="4"/>
      <c r="T6" s="4"/>
    </row>
    <row r="7" spans="1:20" ht="15.75" customHeight="1" x14ac:dyDescent="0.25">
      <c r="A7" s="69"/>
      <c r="B7" s="11" t="s">
        <v>8</v>
      </c>
      <c r="C7" s="12">
        <v>18</v>
      </c>
      <c r="D7" s="47">
        <v>14</v>
      </c>
      <c r="E7" s="12">
        <v>26</v>
      </c>
      <c r="F7" s="12">
        <v>22.2</v>
      </c>
      <c r="G7" s="47">
        <v>50</v>
      </c>
      <c r="H7" s="12">
        <v>35</v>
      </c>
      <c r="I7" s="8"/>
      <c r="J7" s="12">
        <v>94</v>
      </c>
      <c r="K7" s="47">
        <v>85.7</v>
      </c>
      <c r="L7" s="12">
        <v>92</v>
      </c>
      <c r="M7" s="8"/>
      <c r="N7" s="12">
        <v>3.2</v>
      </c>
      <c r="O7" s="47">
        <v>3.4</v>
      </c>
      <c r="P7" s="12">
        <v>3.3</v>
      </c>
      <c r="Q7" s="8"/>
      <c r="R7" s="4"/>
      <c r="S7" s="4"/>
      <c r="T7" s="4"/>
    </row>
    <row r="8" spans="1:20" ht="15.75" customHeight="1" x14ac:dyDescent="0.25">
      <c r="A8" s="68" t="s">
        <v>29</v>
      </c>
      <c r="B8" s="11" t="s">
        <v>6</v>
      </c>
      <c r="C8" s="12">
        <v>15</v>
      </c>
      <c r="D8" s="47">
        <v>15</v>
      </c>
      <c r="E8" s="12">
        <v>15</v>
      </c>
      <c r="F8" s="12">
        <v>26.7</v>
      </c>
      <c r="G8" s="47">
        <v>40</v>
      </c>
      <c r="H8" s="12">
        <v>33</v>
      </c>
      <c r="I8" s="8"/>
      <c r="J8" s="12">
        <v>80</v>
      </c>
      <c r="K8" s="47">
        <v>86.7</v>
      </c>
      <c r="L8" s="12">
        <v>100</v>
      </c>
      <c r="M8" s="8"/>
      <c r="N8" s="12">
        <v>3.1</v>
      </c>
      <c r="O8" s="47">
        <v>3.3</v>
      </c>
      <c r="P8" s="12">
        <v>3.1</v>
      </c>
      <c r="Q8" s="8"/>
      <c r="R8" s="4"/>
      <c r="S8" s="4"/>
      <c r="T8" s="4"/>
    </row>
    <row r="9" spans="1:20" ht="15.75" customHeight="1" x14ac:dyDescent="0.25">
      <c r="A9" s="69"/>
      <c r="B9" s="11" t="s">
        <v>7</v>
      </c>
      <c r="C9" s="12">
        <v>15</v>
      </c>
      <c r="D9" s="47">
        <v>15</v>
      </c>
      <c r="E9" s="12">
        <v>13</v>
      </c>
      <c r="F9" s="12">
        <v>13</v>
      </c>
      <c r="G9" s="47">
        <v>53</v>
      </c>
      <c r="H9" s="12">
        <v>38</v>
      </c>
      <c r="I9" s="8"/>
      <c r="J9" s="12">
        <v>87</v>
      </c>
      <c r="K9" s="47">
        <v>93</v>
      </c>
      <c r="L9" s="12">
        <v>77</v>
      </c>
      <c r="M9" s="8"/>
      <c r="N9" s="12">
        <v>3</v>
      </c>
      <c r="O9" s="47">
        <v>3.3</v>
      </c>
      <c r="P9" s="12">
        <v>3.2</v>
      </c>
      <c r="Q9" s="8"/>
      <c r="R9" s="4"/>
      <c r="S9" s="4"/>
      <c r="T9" s="4"/>
    </row>
    <row r="10" spans="1:20" ht="15.75" customHeight="1" x14ac:dyDescent="0.25">
      <c r="A10" s="69"/>
      <c r="B10" s="11" t="s">
        <v>9</v>
      </c>
      <c r="C10" s="12">
        <v>15</v>
      </c>
      <c r="D10" s="47">
        <v>16</v>
      </c>
      <c r="E10" s="12">
        <v>15</v>
      </c>
      <c r="F10" s="12">
        <v>53</v>
      </c>
      <c r="G10" s="47">
        <v>37.4</v>
      </c>
      <c r="H10" s="12">
        <v>33</v>
      </c>
      <c r="I10" s="8"/>
      <c r="J10" s="12">
        <v>100</v>
      </c>
      <c r="K10" s="47">
        <v>93.6</v>
      </c>
      <c r="L10" s="12">
        <v>100</v>
      </c>
      <c r="M10" s="8"/>
      <c r="N10" s="12">
        <v>3.7</v>
      </c>
      <c r="O10" s="47">
        <v>3.4</v>
      </c>
      <c r="P10" s="12">
        <v>3.4</v>
      </c>
      <c r="Q10" s="8"/>
      <c r="R10" s="4"/>
      <c r="S10" s="4"/>
      <c r="T10" s="4"/>
    </row>
    <row r="11" spans="1:20" ht="15.75" customHeight="1" x14ac:dyDescent="0.25">
      <c r="A11" s="69"/>
      <c r="B11" s="11" t="s">
        <v>10</v>
      </c>
      <c r="C11" s="12">
        <v>15</v>
      </c>
      <c r="D11" s="47">
        <v>16</v>
      </c>
      <c r="E11" s="12">
        <v>15</v>
      </c>
      <c r="F11" s="12">
        <v>40</v>
      </c>
      <c r="G11" s="47">
        <v>68.8</v>
      </c>
      <c r="H11" s="12">
        <v>33</v>
      </c>
      <c r="I11" s="8"/>
      <c r="J11" s="12">
        <v>100</v>
      </c>
      <c r="K11" s="47">
        <v>100</v>
      </c>
      <c r="L11" s="12">
        <v>100</v>
      </c>
      <c r="M11" s="8"/>
      <c r="N11" s="12">
        <v>3.5</v>
      </c>
      <c r="O11" s="47">
        <v>3.9</v>
      </c>
      <c r="P11" s="12">
        <v>3.3</v>
      </c>
      <c r="Q11" s="8"/>
      <c r="R11" s="4"/>
      <c r="S11" s="4"/>
      <c r="T11" s="4"/>
    </row>
    <row r="12" spans="1:20" ht="15.75" customHeight="1" x14ac:dyDescent="0.25">
      <c r="A12" s="68" t="s">
        <v>30</v>
      </c>
      <c r="B12" s="11" t="s">
        <v>6</v>
      </c>
      <c r="C12" s="12">
        <v>18</v>
      </c>
      <c r="D12" s="47">
        <v>18</v>
      </c>
      <c r="E12" s="12">
        <v>18</v>
      </c>
      <c r="F12" s="12">
        <v>44</v>
      </c>
      <c r="G12" s="47">
        <v>33</v>
      </c>
      <c r="H12" s="12">
        <v>28</v>
      </c>
      <c r="I12" s="8"/>
      <c r="J12" s="12">
        <v>100</v>
      </c>
      <c r="K12" s="47">
        <v>88.9</v>
      </c>
      <c r="L12" s="12">
        <v>89</v>
      </c>
      <c r="M12" s="8"/>
      <c r="N12" s="12">
        <v>3.4</v>
      </c>
      <c r="O12" s="47">
        <v>3.2</v>
      </c>
      <c r="P12" s="12">
        <v>3.2</v>
      </c>
      <c r="Q12" s="8"/>
      <c r="R12" s="4"/>
      <c r="S12" s="4"/>
      <c r="T12" s="4"/>
    </row>
    <row r="13" spans="1:20" ht="15.75" customHeight="1" x14ac:dyDescent="0.25">
      <c r="A13" s="69"/>
      <c r="B13" s="11" t="s">
        <v>7</v>
      </c>
      <c r="C13" s="12">
        <v>19</v>
      </c>
      <c r="D13" s="47">
        <v>16</v>
      </c>
      <c r="E13" s="12">
        <v>17</v>
      </c>
      <c r="F13" s="12">
        <v>2.2999999999999998</v>
      </c>
      <c r="G13" s="47">
        <v>37.5</v>
      </c>
      <c r="H13" s="12">
        <v>47</v>
      </c>
      <c r="I13" s="8"/>
      <c r="J13" s="12">
        <v>50</v>
      </c>
      <c r="K13" s="47">
        <v>87.5</v>
      </c>
      <c r="L13" s="12">
        <v>94</v>
      </c>
      <c r="M13" s="8"/>
      <c r="N13" s="12">
        <v>3</v>
      </c>
      <c r="O13" s="47">
        <v>3.3</v>
      </c>
      <c r="P13" s="12">
        <v>3.6</v>
      </c>
      <c r="Q13" s="8"/>
      <c r="R13" s="4"/>
      <c r="S13" s="4"/>
      <c r="T13" s="4"/>
    </row>
    <row r="14" spans="1:20" ht="15.75" customHeight="1" x14ac:dyDescent="0.25">
      <c r="A14" s="69"/>
      <c r="B14" s="11" t="s">
        <v>10</v>
      </c>
      <c r="C14" s="12">
        <v>19</v>
      </c>
      <c r="D14" s="47">
        <v>18</v>
      </c>
      <c r="E14" s="12">
        <v>16</v>
      </c>
      <c r="F14" s="12">
        <v>73.7</v>
      </c>
      <c r="G14" s="47">
        <v>44</v>
      </c>
      <c r="H14" s="12">
        <v>25</v>
      </c>
      <c r="I14" s="8"/>
      <c r="J14" s="12">
        <v>100</v>
      </c>
      <c r="K14" s="47">
        <v>100</v>
      </c>
      <c r="L14" s="12">
        <v>94</v>
      </c>
      <c r="M14" s="8"/>
      <c r="N14" s="12">
        <v>4.0999999999999996</v>
      </c>
      <c r="O14" s="47">
        <v>3.6</v>
      </c>
      <c r="P14" s="12">
        <v>3.2</v>
      </c>
      <c r="Q14" s="8"/>
      <c r="R14" s="4"/>
      <c r="S14" s="4"/>
      <c r="T14" s="4"/>
    </row>
    <row r="15" spans="1:20" ht="15.75" customHeight="1" x14ac:dyDescent="0.25">
      <c r="A15" s="69"/>
      <c r="B15" s="11" t="s">
        <v>11</v>
      </c>
      <c r="C15" s="12">
        <v>20</v>
      </c>
      <c r="D15" s="47">
        <v>17</v>
      </c>
      <c r="E15" s="12">
        <v>17</v>
      </c>
      <c r="F15" s="12">
        <v>15</v>
      </c>
      <c r="G15" s="47">
        <v>23.5</v>
      </c>
      <c r="H15" s="12">
        <v>53</v>
      </c>
      <c r="I15" s="8"/>
      <c r="J15" s="12">
        <v>100</v>
      </c>
      <c r="K15" s="47">
        <v>100</v>
      </c>
      <c r="L15" s="12">
        <v>100</v>
      </c>
      <c r="M15" s="8"/>
      <c r="N15" s="12">
        <v>3.2</v>
      </c>
      <c r="O15" s="47">
        <v>3.2</v>
      </c>
      <c r="P15" s="12">
        <v>3.5</v>
      </c>
      <c r="Q15" s="8"/>
      <c r="R15" s="4"/>
      <c r="S15" s="4"/>
      <c r="T15" s="4"/>
    </row>
    <row r="16" spans="1:20" ht="15.75" customHeight="1" x14ac:dyDescent="0.25">
      <c r="A16" s="69"/>
      <c r="B16" s="11" t="s">
        <v>12</v>
      </c>
      <c r="C16" s="12">
        <v>19</v>
      </c>
      <c r="D16" s="47">
        <v>16</v>
      </c>
      <c r="E16" s="12">
        <v>17</v>
      </c>
      <c r="F16" s="12">
        <v>63</v>
      </c>
      <c r="G16" s="47">
        <v>12.5</v>
      </c>
      <c r="H16" s="12">
        <v>12</v>
      </c>
      <c r="I16" s="8"/>
      <c r="J16" s="12">
        <v>100</v>
      </c>
      <c r="K16" s="47">
        <v>81</v>
      </c>
      <c r="L16" s="12">
        <v>88</v>
      </c>
      <c r="M16" s="8"/>
      <c r="N16" s="12">
        <v>3.8</v>
      </c>
      <c r="O16" s="47">
        <v>2.9</v>
      </c>
      <c r="P16" s="12">
        <v>3</v>
      </c>
      <c r="Q16" s="8"/>
      <c r="R16" s="4"/>
      <c r="S16" s="4"/>
      <c r="T16" s="4"/>
    </row>
    <row r="17" spans="1:20" ht="15.75" customHeight="1" x14ac:dyDescent="0.25">
      <c r="A17" s="75"/>
      <c r="B17" s="11" t="s">
        <v>9</v>
      </c>
      <c r="C17" s="12">
        <v>19</v>
      </c>
      <c r="D17" s="47">
        <v>17</v>
      </c>
      <c r="E17" s="12">
        <v>15</v>
      </c>
      <c r="F17" s="12">
        <v>73.7</v>
      </c>
      <c r="G17" s="47">
        <v>29</v>
      </c>
      <c r="H17" s="12">
        <v>33</v>
      </c>
      <c r="I17" s="8"/>
      <c r="J17" s="12">
        <v>100</v>
      </c>
      <c r="K17" s="47">
        <v>100</v>
      </c>
      <c r="L17" s="12">
        <v>93</v>
      </c>
      <c r="M17" s="8"/>
      <c r="N17" s="12">
        <v>4.0999999999999996</v>
      </c>
      <c r="O17" s="47">
        <v>3.4</v>
      </c>
      <c r="P17" s="12">
        <v>3.3</v>
      </c>
      <c r="Q17" s="8"/>
      <c r="R17" s="4"/>
      <c r="S17" s="4"/>
      <c r="T17" s="4"/>
    </row>
    <row r="18" spans="1:20" ht="15.75" customHeight="1" x14ac:dyDescent="0.25">
      <c r="A18" s="60" t="s">
        <v>31</v>
      </c>
      <c r="B18" s="11" t="s">
        <v>6</v>
      </c>
      <c r="C18" s="12"/>
      <c r="D18" s="47">
        <v>18</v>
      </c>
      <c r="E18" s="12">
        <v>16</v>
      </c>
      <c r="F18" s="12"/>
      <c r="G18" s="47">
        <v>33.4</v>
      </c>
      <c r="H18" s="12">
        <v>33</v>
      </c>
      <c r="I18" s="8"/>
      <c r="J18" s="12"/>
      <c r="K18" s="47">
        <v>94.5</v>
      </c>
      <c r="L18" s="12">
        <v>87</v>
      </c>
      <c r="M18" s="8"/>
      <c r="N18" s="12"/>
      <c r="O18" s="47">
        <v>3.3</v>
      </c>
      <c r="P18" s="12">
        <v>3.2</v>
      </c>
      <c r="Q18" s="8"/>
      <c r="R18" s="4"/>
      <c r="S18" s="4"/>
      <c r="T18" s="4"/>
    </row>
    <row r="19" spans="1:20" ht="15.75" customHeight="1" x14ac:dyDescent="0.25">
      <c r="A19" s="61"/>
      <c r="B19" s="11" t="s">
        <v>7</v>
      </c>
      <c r="C19" s="12"/>
      <c r="D19" s="47">
        <v>20</v>
      </c>
      <c r="E19" s="12">
        <v>16</v>
      </c>
      <c r="F19" s="12"/>
      <c r="G19" s="47">
        <v>25</v>
      </c>
      <c r="H19" s="12">
        <v>42</v>
      </c>
      <c r="I19" s="8"/>
      <c r="J19" s="12"/>
      <c r="K19" s="47">
        <v>90</v>
      </c>
      <c r="L19" s="12">
        <v>100</v>
      </c>
      <c r="M19" s="8"/>
      <c r="N19" s="12"/>
      <c r="O19" s="47">
        <v>2.8</v>
      </c>
      <c r="P19" s="12">
        <v>3.4</v>
      </c>
      <c r="Q19" s="8"/>
      <c r="R19" s="4"/>
      <c r="S19" s="4"/>
      <c r="T19" s="4"/>
    </row>
    <row r="20" spans="1:20" ht="15.75" customHeight="1" x14ac:dyDescent="0.25">
      <c r="A20" s="61"/>
      <c r="B20" s="13" t="s">
        <v>13</v>
      </c>
      <c r="C20" s="12"/>
      <c r="D20" s="50">
        <v>19</v>
      </c>
      <c r="E20" s="35">
        <v>14</v>
      </c>
      <c r="F20" s="35"/>
      <c r="G20" s="50">
        <v>26</v>
      </c>
      <c r="H20" s="35">
        <v>21</v>
      </c>
      <c r="I20" s="51"/>
      <c r="J20" s="35"/>
      <c r="K20" s="50">
        <v>94.7</v>
      </c>
      <c r="L20" s="35">
        <v>100</v>
      </c>
      <c r="M20" s="51"/>
      <c r="N20" s="35"/>
      <c r="O20" s="50">
        <v>3.2</v>
      </c>
      <c r="P20" s="12">
        <v>3.2</v>
      </c>
      <c r="Q20" s="8"/>
      <c r="R20" s="4"/>
      <c r="S20" s="4"/>
      <c r="T20" s="4"/>
    </row>
    <row r="21" spans="1:20" ht="15.75" customHeight="1" x14ac:dyDescent="0.25">
      <c r="A21" s="61"/>
      <c r="B21" s="13" t="s">
        <v>11</v>
      </c>
      <c r="C21" s="12"/>
      <c r="D21" s="47">
        <v>20</v>
      </c>
      <c r="E21" s="12">
        <v>17</v>
      </c>
      <c r="F21" s="12"/>
      <c r="G21" s="47">
        <v>30</v>
      </c>
      <c r="H21" s="12">
        <v>53</v>
      </c>
      <c r="I21" s="8"/>
      <c r="J21" s="12"/>
      <c r="K21" s="47">
        <v>90</v>
      </c>
      <c r="L21" s="12">
        <v>100</v>
      </c>
      <c r="M21" s="8"/>
      <c r="N21" s="12"/>
      <c r="O21" s="47">
        <v>3.2</v>
      </c>
      <c r="P21" s="12">
        <v>3.2</v>
      </c>
      <c r="Q21" s="8"/>
      <c r="R21" s="4"/>
      <c r="S21" s="4"/>
      <c r="T21" s="4"/>
    </row>
    <row r="22" spans="1:20" ht="15.75" customHeight="1" x14ac:dyDescent="0.25">
      <c r="A22" s="61"/>
      <c r="B22" s="13" t="s">
        <v>10</v>
      </c>
      <c r="C22" s="12"/>
      <c r="D22" s="47">
        <v>19</v>
      </c>
      <c r="E22" s="12">
        <v>1</v>
      </c>
      <c r="F22" s="12"/>
      <c r="G22" s="47">
        <v>63</v>
      </c>
      <c r="H22" s="12">
        <v>29</v>
      </c>
      <c r="I22" s="8"/>
      <c r="J22" s="12"/>
      <c r="K22" s="47">
        <v>100</v>
      </c>
      <c r="L22" s="12">
        <v>93</v>
      </c>
      <c r="M22" s="8"/>
      <c r="N22" s="12"/>
      <c r="O22" s="47">
        <v>2.8</v>
      </c>
      <c r="P22" s="12">
        <v>3.2</v>
      </c>
      <c r="Q22" s="8"/>
      <c r="R22" s="4"/>
      <c r="S22" s="4"/>
      <c r="T22" s="4"/>
    </row>
    <row r="23" spans="1:20" ht="15.75" customHeight="1" x14ac:dyDescent="0.25">
      <c r="A23" s="61"/>
      <c r="B23" s="13" t="s">
        <v>9</v>
      </c>
      <c r="C23" s="12"/>
      <c r="D23" s="47">
        <v>21</v>
      </c>
      <c r="E23" s="12">
        <v>15</v>
      </c>
      <c r="F23" s="12"/>
      <c r="G23" s="47">
        <v>47.6</v>
      </c>
      <c r="H23" s="12">
        <v>27</v>
      </c>
      <c r="I23" s="8"/>
      <c r="J23" s="12"/>
      <c r="K23" s="47">
        <v>100</v>
      </c>
      <c r="L23" s="12">
        <v>100</v>
      </c>
      <c r="M23" s="8"/>
      <c r="N23" s="12"/>
      <c r="O23" s="47">
        <v>3.6</v>
      </c>
      <c r="P23" s="12">
        <v>3.3</v>
      </c>
      <c r="Q23" s="8"/>
      <c r="R23" s="4"/>
      <c r="S23" s="4"/>
      <c r="T23" s="4"/>
    </row>
    <row r="24" spans="1:20" ht="15.75" customHeight="1" x14ac:dyDescent="0.25">
      <c r="A24" s="61"/>
      <c r="B24" s="11" t="s">
        <v>12</v>
      </c>
      <c r="C24" s="12"/>
      <c r="D24" s="47">
        <v>17</v>
      </c>
      <c r="E24" s="12">
        <v>15</v>
      </c>
      <c r="F24" s="12"/>
      <c r="G24" s="47">
        <v>29.4</v>
      </c>
      <c r="H24" s="12">
        <v>33</v>
      </c>
      <c r="I24" s="8"/>
      <c r="J24" s="12"/>
      <c r="K24" s="47">
        <v>100</v>
      </c>
      <c r="L24" s="12">
        <v>93</v>
      </c>
      <c r="M24" s="8"/>
      <c r="N24" s="12"/>
      <c r="O24" s="47">
        <v>3.4</v>
      </c>
      <c r="P24" s="12">
        <v>3.3</v>
      </c>
      <c r="Q24" s="8"/>
      <c r="R24" s="4"/>
      <c r="S24" s="4"/>
      <c r="T24" s="4"/>
    </row>
    <row r="25" spans="1:20" ht="15.75" customHeight="1" x14ac:dyDescent="0.25">
      <c r="A25" s="61"/>
      <c r="B25" s="13" t="s">
        <v>14</v>
      </c>
      <c r="C25" s="12"/>
      <c r="D25" s="47">
        <v>1</v>
      </c>
      <c r="E25" s="12">
        <v>6</v>
      </c>
      <c r="F25" s="12"/>
      <c r="G25" s="47">
        <v>0</v>
      </c>
      <c r="H25" s="12">
        <v>0</v>
      </c>
      <c r="I25" s="8"/>
      <c r="J25" s="12"/>
      <c r="K25" s="47">
        <v>100</v>
      </c>
      <c r="L25" s="12">
        <v>63</v>
      </c>
      <c r="M25" s="8"/>
      <c r="N25" s="12"/>
      <c r="O25" s="47">
        <v>3</v>
      </c>
      <c r="P25" s="12">
        <v>2.6</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17</v>
      </c>
      <c r="F28" s="12"/>
      <c r="G28" s="47"/>
      <c r="H28" s="12">
        <v>35</v>
      </c>
      <c r="I28" s="8"/>
      <c r="J28" s="12"/>
      <c r="K28" s="47"/>
      <c r="L28" s="12">
        <v>58</v>
      </c>
      <c r="M28" s="8"/>
      <c r="N28" s="12"/>
      <c r="O28" s="47"/>
      <c r="P28" s="12">
        <v>2.9</v>
      </c>
      <c r="Q28" s="8"/>
      <c r="R28" s="4"/>
      <c r="S28" s="4"/>
      <c r="T28" s="4"/>
    </row>
    <row r="29" spans="1:20" ht="15.75" customHeight="1" x14ac:dyDescent="0.25">
      <c r="A29" s="61"/>
      <c r="B29" s="11" t="s">
        <v>7</v>
      </c>
      <c r="C29" s="12"/>
      <c r="D29" s="47"/>
      <c r="E29" s="12">
        <v>19</v>
      </c>
      <c r="F29" s="12"/>
      <c r="G29" s="47"/>
      <c r="H29" s="12">
        <v>36</v>
      </c>
      <c r="I29" s="8"/>
      <c r="J29" s="12"/>
      <c r="K29" s="47"/>
      <c r="L29" s="12">
        <v>89</v>
      </c>
      <c r="M29" s="8"/>
      <c r="N29" s="12"/>
      <c r="O29" s="47"/>
      <c r="P29" s="12">
        <v>3.3</v>
      </c>
      <c r="Q29" s="8"/>
      <c r="R29" s="4"/>
      <c r="S29" s="4"/>
      <c r="T29" s="4"/>
    </row>
    <row r="30" spans="1:20" ht="15.75" customHeight="1" x14ac:dyDescent="0.25">
      <c r="A30" s="61"/>
      <c r="B30" s="13" t="s">
        <v>9</v>
      </c>
      <c r="C30" s="12"/>
      <c r="D30" s="47"/>
      <c r="E30" s="12">
        <v>16</v>
      </c>
      <c r="F30" s="12"/>
      <c r="G30" s="47"/>
      <c r="H30" s="12">
        <v>43</v>
      </c>
      <c r="I30" s="8"/>
      <c r="J30" s="12"/>
      <c r="K30" s="47"/>
      <c r="L30" s="12">
        <v>93</v>
      </c>
      <c r="M30" s="8"/>
      <c r="N30" s="12"/>
      <c r="O30" s="47"/>
      <c r="P30" s="12">
        <v>3.4</v>
      </c>
      <c r="Q30" s="8"/>
      <c r="R30" s="4"/>
      <c r="S30" s="4"/>
      <c r="T30" s="4"/>
    </row>
    <row r="31" spans="1:20" ht="15.75" customHeight="1" x14ac:dyDescent="0.25">
      <c r="A31" s="61"/>
      <c r="B31" s="13" t="s">
        <v>10</v>
      </c>
      <c r="C31" s="12"/>
      <c r="D31" s="47"/>
      <c r="E31" s="12">
        <v>19</v>
      </c>
      <c r="F31" s="12"/>
      <c r="G31" s="47"/>
      <c r="H31" s="12">
        <v>36</v>
      </c>
      <c r="I31" s="8"/>
      <c r="J31" s="12"/>
      <c r="K31" s="47"/>
      <c r="L31" s="12">
        <v>84</v>
      </c>
      <c r="M31" s="8"/>
      <c r="N31" s="12"/>
      <c r="O31" s="47"/>
      <c r="P31" s="12">
        <v>3.2</v>
      </c>
      <c r="Q31" s="8"/>
      <c r="R31" s="4"/>
      <c r="S31" s="4"/>
      <c r="T31" s="4"/>
    </row>
    <row r="32" spans="1:20" ht="15.75" customHeight="1" x14ac:dyDescent="0.25">
      <c r="A32" s="61"/>
      <c r="B32" s="11" t="s">
        <v>12</v>
      </c>
      <c r="C32" s="12"/>
      <c r="D32" s="47"/>
      <c r="E32" s="12">
        <v>13</v>
      </c>
      <c r="F32" s="12"/>
      <c r="G32" s="47"/>
      <c r="H32" s="12">
        <v>89</v>
      </c>
      <c r="I32" s="8"/>
      <c r="J32" s="12"/>
      <c r="K32" s="47"/>
      <c r="L32" s="12">
        <v>100</v>
      </c>
      <c r="M32" s="8"/>
      <c r="N32" s="12"/>
      <c r="O32" s="47"/>
      <c r="P32" s="12">
        <v>3.5</v>
      </c>
      <c r="Q32" s="8"/>
      <c r="R32" s="4"/>
      <c r="S32" s="4"/>
      <c r="T32" s="4"/>
    </row>
    <row r="33" spans="1:20" ht="15.75" customHeight="1" x14ac:dyDescent="0.25">
      <c r="A33" s="61"/>
      <c r="B33" s="13" t="s">
        <v>11</v>
      </c>
      <c r="C33" s="12"/>
      <c r="D33" s="47"/>
      <c r="E33" s="12">
        <v>19</v>
      </c>
      <c r="F33" s="12"/>
      <c r="G33" s="47"/>
      <c r="H33" s="12">
        <v>36</v>
      </c>
      <c r="I33" s="8"/>
      <c r="J33" s="12"/>
      <c r="K33" s="47"/>
      <c r="L33" s="12">
        <v>84</v>
      </c>
      <c r="M33" s="8"/>
      <c r="N33" s="12"/>
      <c r="O33" s="47"/>
      <c r="P33" s="12">
        <v>3.3</v>
      </c>
      <c r="Q33" s="8"/>
      <c r="R33" s="4"/>
      <c r="S33" s="4"/>
      <c r="T33" s="4"/>
    </row>
    <row r="34" spans="1:20" ht="15.75" customHeight="1" x14ac:dyDescent="0.25">
      <c r="A34" s="61"/>
      <c r="B34" s="13" t="s">
        <v>13</v>
      </c>
      <c r="C34" s="12"/>
      <c r="D34" s="47"/>
      <c r="E34" s="12">
        <v>18</v>
      </c>
      <c r="F34" s="12"/>
      <c r="G34" s="47"/>
      <c r="H34" s="12">
        <v>33</v>
      </c>
      <c r="I34" s="8"/>
      <c r="J34" s="12"/>
      <c r="K34" s="47"/>
      <c r="L34" s="12">
        <v>100</v>
      </c>
      <c r="M34" s="8"/>
      <c r="N34" s="12"/>
      <c r="O34" s="47"/>
      <c r="P34" s="12">
        <v>3.3</v>
      </c>
      <c r="Q34" s="8"/>
      <c r="R34" s="4"/>
      <c r="S34" s="4"/>
      <c r="T34" s="4"/>
    </row>
    <row r="35" spans="1:20" ht="15.75" customHeight="1" x14ac:dyDescent="0.25">
      <c r="A35" s="62"/>
      <c r="B35" s="11" t="s">
        <v>17</v>
      </c>
      <c r="C35" s="12"/>
      <c r="D35" s="47"/>
      <c r="E35" s="12">
        <v>18</v>
      </c>
      <c r="F35" s="12"/>
      <c r="G35" s="47"/>
      <c r="H35" s="12">
        <v>33</v>
      </c>
      <c r="I35" s="8"/>
      <c r="J35" s="12"/>
      <c r="K35" s="47"/>
      <c r="L35" s="12">
        <v>100</v>
      </c>
      <c r="M35" s="8"/>
      <c r="N35" s="12"/>
      <c r="O35" s="47"/>
      <c r="P35" s="12">
        <v>3.3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4</v>
      </c>
      <c r="D37" s="47">
        <v>7</v>
      </c>
      <c r="E37" s="12"/>
      <c r="F37" s="12">
        <v>50</v>
      </c>
      <c r="G37" s="47">
        <v>42.9</v>
      </c>
      <c r="H37" s="12"/>
      <c r="I37" s="8"/>
      <c r="J37" s="12">
        <v>100</v>
      </c>
      <c r="K37" s="47">
        <v>100</v>
      </c>
      <c r="L37" s="12"/>
      <c r="M37" s="8"/>
      <c r="N37" s="12">
        <v>3.8</v>
      </c>
      <c r="O37" s="47">
        <v>3.6</v>
      </c>
      <c r="P37" s="12"/>
      <c r="Q37" s="8"/>
      <c r="R37" s="4"/>
      <c r="S37" s="4"/>
      <c r="T37" s="4"/>
    </row>
    <row r="38" spans="1:20" ht="15.75" customHeight="1" x14ac:dyDescent="0.25">
      <c r="A38" s="72"/>
      <c r="B38" s="13" t="s">
        <v>20</v>
      </c>
      <c r="C38" s="12">
        <v>5</v>
      </c>
      <c r="D38" s="47">
        <v>7</v>
      </c>
      <c r="E38" s="12"/>
      <c r="F38" s="12">
        <v>100</v>
      </c>
      <c r="G38" s="47">
        <v>57.8</v>
      </c>
      <c r="H38" s="12"/>
      <c r="I38" s="8"/>
      <c r="J38" s="12">
        <v>100</v>
      </c>
      <c r="K38" s="47">
        <v>100</v>
      </c>
      <c r="L38" s="12"/>
      <c r="M38" s="8"/>
      <c r="N38" s="12">
        <v>4</v>
      </c>
      <c r="O38" s="47">
        <v>3.7</v>
      </c>
      <c r="P38" s="12"/>
      <c r="Q38" s="8"/>
      <c r="R38" s="4"/>
      <c r="S38" s="4"/>
      <c r="T38" s="4"/>
    </row>
    <row r="39" spans="1:20" ht="15.75" customHeight="1" x14ac:dyDescent="0.25">
      <c r="A39" s="72"/>
      <c r="B39" s="13" t="s">
        <v>17</v>
      </c>
      <c r="C39" s="12">
        <v>3</v>
      </c>
      <c r="D39" s="47">
        <v>4</v>
      </c>
      <c r="E39" s="12"/>
      <c r="F39" s="12">
        <v>66.599999999999994</v>
      </c>
      <c r="G39" s="47">
        <v>100</v>
      </c>
      <c r="H39" s="12"/>
      <c r="I39" s="8"/>
      <c r="J39" s="12">
        <v>99.9</v>
      </c>
      <c r="K39" s="47">
        <v>100</v>
      </c>
      <c r="L39" s="12"/>
      <c r="M39" s="8"/>
      <c r="N39" s="12">
        <v>4</v>
      </c>
      <c r="O39" s="47">
        <v>4</v>
      </c>
      <c r="P39" s="12"/>
      <c r="Q39" s="8"/>
      <c r="R39" s="4"/>
      <c r="S39" s="4"/>
      <c r="T39" s="4"/>
    </row>
    <row r="40" spans="1:20" ht="15.75" customHeight="1" x14ac:dyDescent="0.25">
      <c r="A40" s="72"/>
      <c r="B40" s="13" t="s">
        <v>13</v>
      </c>
      <c r="C40" s="12">
        <v>4</v>
      </c>
      <c r="D40" s="47">
        <v>7</v>
      </c>
      <c r="E40" s="12"/>
      <c r="F40" s="12">
        <v>100</v>
      </c>
      <c r="G40" s="47">
        <v>42.9</v>
      </c>
      <c r="H40" s="12"/>
      <c r="I40" s="8"/>
      <c r="J40" s="12">
        <v>100</v>
      </c>
      <c r="K40" s="47">
        <v>100</v>
      </c>
      <c r="L40" s="12"/>
      <c r="M40" s="8"/>
      <c r="N40" s="12">
        <v>4</v>
      </c>
      <c r="O40" s="47">
        <v>3.4</v>
      </c>
      <c r="P40" s="12"/>
      <c r="Q40" s="8"/>
      <c r="R40" s="4"/>
      <c r="S40" s="4"/>
      <c r="T40" s="4"/>
    </row>
    <row r="41" spans="1:20" ht="15.75" customHeight="1" x14ac:dyDescent="0.25">
      <c r="A41" s="72"/>
      <c r="B41" s="13" t="s">
        <v>10</v>
      </c>
      <c r="C41" s="12">
        <v>4</v>
      </c>
      <c r="D41" s="47">
        <v>4</v>
      </c>
      <c r="E41" s="12"/>
      <c r="F41" s="12">
        <v>50</v>
      </c>
      <c r="G41" s="47">
        <v>75</v>
      </c>
      <c r="H41" s="12"/>
      <c r="I41" s="8"/>
      <c r="J41" s="12">
        <v>100</v>
      </c>
      <c r="K41" s="47">
        <v>100</v>
      </c>
      <c r="L41" s="12"/>
      <c r="M41" s="8"/>
      <c r="N41" s="12">
        <v>3.5</v>
      </c>
      <c r="O41" s="47">
        <v>3.8</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c r="D43" s="47">
        <v>6</v>
      </c>
      <c r="E43" s="12"/>
      <c r="F43" s="12"/>
      <c r="G43" s="47">
        <v>100</v>
      </c>
      <c r="H43" s="12"/>
      <c r="I43" s="8"/>
      <c r="J43" s="12"/>
      <c r="K43" s="47">
        <v>100</v>
      </c>
      <c r="L43" s="12"/>
      <c r="M43" s="8"/>
      <c r="N43" s="12"/>
      <c r="O43" s="47">
        <v>5</v>
      </c>
      <c r="P43" s="12"/>
      <c r="Q43" s="8"/>
      <c r="R43" s="4"/>
      <c r="S43" s="4"/>
      <c r="T43" s="4"/>
    </row>
    <row r="44" spans="1:20" ht="38.25" x14ac:dyDescent="0.25">
      <c r="A44" s="72"/>
      <c r="B44" s="13" t="s">
        <v>23</v>
      </c>
      <c r="C44" s="12"/>
      <c r="D44" s="47"/>
      <c r="E44" s="12"/>
      <c r="F44" s="12"/>
      <c r="G44" s="47"/>
      <c r="H44" s="12"/>
      <c r="I44" s="8"/>
      <c r="J44" s="12"/>
      <c r="K44" s="47"/>
      <c r="L44" s="12"/>
      <c r="M44" s="8"/>
      <c r="N44" s="12"/>
      <c r="O44" s="47"/>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pane xSplit="1" ySplit="4" topLeftCell="B5" activePane="bottomRight" state="frozen"/>
      <selection pane="topRight" activeCell="B1" sqref="B1"/>
      <selection pane="bottomLeft" activeCell="A5" sqref="A5"/>
      <selection pane="bottomRight" activeCell="J16" sqref="J16"/>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10" max="10" width="9.140625" style="14"/>
    <col min="11" max="11" width="9.140625" style="48"/>
    <col min="12" max="12" width="9.140625" style="14"/>
    <col min="14" max="14" width="9.140625" style="14"/>
    <col min="15" max="15" width="9.140625" style="48"/>
    <col min="16" max="16" width="9.140625" style="19"/>
    <col min="18" max="18" width="62.85546875" hidden="1" customWidth="1"/>
    <col min="19" max="19" width="46.140625" hidden="1" customWidth="1"/>
    <col min="20" max="20" width="30" hidden="1" customWidth="1"/>
  </cols>
  <sheetData>
    <row r="1" spans="1:20" ht="15" customHeight="1" x14ac:dyDescent="0.25">
      <c r="A1" s="58" t="s">
        <v>134</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53">
        <v>2020</v>
      </c>
      <c r="Q4" s="1" t="s">
        <v>5</v>
      </c>
      <c r="R4" s="6">
        <v>2018</v>
      </c>
      <c r="S4" s="6">
        <v>2019</v>
      </c>
      <c r="T4" s="6">
        <v>2020</v>
      </c>
    </row>
    <row r="5" spans="1:20" ht="30.75" customHeight="1" x14ac:dyDescent="0.25">
      <c r="A5" s="68" t="s">
        <v>28</v>
      </c>
      <c r="B5" s="11" t="s">
        <v>6</v>
      </c>
      <c r="C5" s="12">
        <v>6</v>
      </c>
      <c r="D5" s="47">
        <v>8</v>
      </c>
      <c r="E5" s="12">
        <v>6</v>
      </c>
      <c r="F5" s="12">
        <v>50</v>
      </c>
      <c r="G5" s="47">
        <v>62</v>
      </c>
      <c r="H5" s="12">
        <v>16</v>
      </c>
      <c r="I5" s="8"/>
      <c r="J5" s="12">
        <v>83</v>
      </c>
      <c r="K5" s="47">
        <v>62</v>
      </c>
      <c r="L5" s="12">
        <v>33</v>
      </c>
      <c r="M5" s="8"/>
      <c r="N5" s="12">
        <v>3.3</v>
      </c>
      <c r="O5" s="47">
        <v>3.4</v>
      </c>
      <c r="P5" s="18">
        <v>2.5</v>
      </c>
      <c r="Q5" s="8"/>
      <c r="R5" s="7" t="s">
        <v>34</v>
      </c>
      <c r="S5" s="7" t="s">
        <v>34</v>
      </c>
      <c r="T5" s="7" t="s">
        <v>34</v>
      </c>
    </row>
    <row r="6" spans="1:20" ht="15.75" customHeight="1" x14ac:dyDescent="0.25">
      <c r="A6" s="69"/>
      <c r="B6" s="11" t="s">
        <v>7</v>
      </c>
      <c r="C6" s="12">
        <v>6</v>
      </c>
      <c r="D6" s="47">
        <v>6</v>
      </c>
      <c r="E6" s="12">
        <v>6</v>
      </c>
      <c r="F6" s="12">
        <v>50</v>
      </c>
      <c r="G6" s="47">
        <v>50</v>
      </c>
      <c r="H6" s="12">
        <v>17</v>
      </c>
      <c r="I6" s="8"/>
      <c r="J6" s="12">
        <v>100</v>
      </c>
      <c r="K6" s="47">
        <v>66.7</v>
      </c>
      <c r="L6" s="12">
        <v>67</v>
      </c>
      <c r="M6" s="8"/>
      <c r="N6" s="12">
        <v>3.7</v>
      </c>
      <c r="O6" s="47">
        <v>3.1</v>
      </c>
      <c r="P6" s="18">
        <v>2.8</v>
      </c>
      <c r="Q6" s="8"/>
      <c r="R6" s="4"/>
      <c r="S6" s="4"/>
      <c r="T6" s="4"/>
    </row>
    <row r="7" spans="1:20" ht="15.75" customHeight="1" x14ac:dyDescent="0.25">
      <c r="A7" s="69"/>
      <c r="B7" s="11" t="s">
        <v>8</v>
      </c>
      <c r="C7" s="12">
        <v>6</v>
      </c>
      <c r="D7" s="47">
        <v>6</v>
      </c>
      <c r="E7" s="12">
        <v>6</v>
      </c>
      <c r="F7" s="12">
        <v>66.7</v>
      </c>
      <c r="G7" s="47">
        <v>50</v>
      </c>
      <c r="H7" s="12">
        <v>17</v>
      </c>
      <c r="I7" s="8"/>
      <c r="J7" s="12">
        <v>100</v>
      </c>
      <c r="K7" s="47">
        <v>100</v>
      </c>
      <c r="L7" s="12">
        <v>17</v>
      </c>
      <c r="M7" s="8"/>
      <c r="N7" s="12">
        <v>3.7</v>
      </c>
      <c r="O7" s="47">
        <v>3.5</v>
      </c>
      <c r="P7" s="18">
        <v>2.2999999999999998</v>
      </c>
      <c r="Q7" s="8"/>
      <c r="R7" s="4"/>
      <c r="S7" s="4"/>
      <c r="T7" s="4"/>
    </row>
    <row r="8" spans="1:20" ht="15.75" customHeight="1" x14ac:dyDescent="0.25">
      <c r="A8" s="68" t="s">
        <v>29</v>
      </c>
      <c r="B8" s="11" t="s">
        <v>6</v>
      </c>
      <c r="C8" s="12">
        <v>5</v>
      </c>
      <c r="D8" s="47">
        <v>7</v>
      </c>
      <c r="E8" s="12">
        <v>4</v>
      </c>
      <c r="F8" s="12">
        <v>0</v>
      </c>
      <c r="G8" s="47">
        <v>57</v>
      </c>
      <c r="H8" s="12">
        <v>0</v>
      </c>
      <c r="I8" s="8"/>
      <c r="J8" s="12">
        <v>40</v>
      </c>
      <c r="K8" s="47">
        <v>85.7</v>
      </c>
      <c r="L8" s="12">
        <v>0</v>
      </c>
      <c r="M8" s="8"/>
      <c r="N8" s="12">
        <v>2.4</v>
      </c>
      <c r="O8" s="47">
        <v>3.4</v>
      </c>
      <c r="P8" s="18">
        <v>2</v>
      </c>
      <c r="Q8" s="8"/>
      <c r="R8" s="4"/>
      <c r="S8" s="4"/>
      <c r="T8" s="4"/>
    </row>
    <row r="9" spans="1:20" ht="15.75" customHeight="1" x14ac:dyDescent="0.25">
      <c r="A9" s="69"/>
      <c r="B9" s="11" t="s">
        <v>7</v>
      </c>
      <c r="C9" s="12">
        <v>17</v>
      </c>
      <c r="D9" s="47">
        <v>7</v>
      </c>
      <c r="E9" s="12">
        <v>5</v>
      </c>
      <c r="F9" s="12">
        <v>70.5</v>
      </c>
      <c r="G9" s="47">
        <v>28.6</v>
      </c>
      <c r="H9" s="12">
        <v>0</v>
      </c>
      <c r="I9" s="8"/>
      <c r="J9" s="12">
        <v>88</v>
      </c>
      <c r="K9" s="47">
        <v>85.7</v>
      </c>
      <c r="L9" s="12">
        <v>40</v>
      </c>
      <c r="M9" s="8"/>
      <c r="N9" s="12">
        <v>3.8</v>
      </c>
      <c r="O9" s="47">
        <v>3.7</v>
      </c>
      <c r="P9" s="18">
        <v>2.4</v>
      </c>
      <c r="Q9" s="8"/>
      <c r="R9" s="4"/>
      <c r="S9" s="4"/>
      <c r="T9" s="4"/>
    </row>
    <row r="10" spans="1:20" ht="15.75" customHeight="1" x14ac:dyDescent="0.25">
      <c r="A10" s="69"/>
      <c r="B10" s="11" t="s">
        <v>9</v>
      </c>
      <c r="C10" s="12">
        <v>5</v>
      </c>
      <c r="D10" s="47">
        <v>7</v>
      </c>
      <c r="E10" s="12">
        <v>5</v>
      </c>
      <c r="F10" s="12">
        <v>40</v>
      </c>
      <c r="G10" s="47">
        <v>28.6</v>
      </c>
      <c r="H10" s="12">
        <v>0</v>
      </c>
      <c r="I10" s="8"/>
      <c r="J10" s="12">
        <v>100</v>
      </c>
      <c r="K10" s="47">
        <v>57</v>
      </c>
      <c r="L10" s="12">
        <v>20</v>
      </c>
      <c r="M10" s="8"/>
      <c r="N10" s="12">
        <v>3.4</v>
      </c>
      <c r="O10" s="47">
        <v>2.9</v>
      </c>
      <c r="P10" s="18">
        <v>2.2000000000000002</v>
      </c>
      <c r="Q10" s="8"/>
      <c r="R10" s="4"/>
      <c r="S10" s="4"/>
      <c r="T10" s="4"/>
    </row>
    <row r="11" spans="1:20" ht="15.75" customHeight="1" x14ac:dyDescent="0.25">
      <c r="A11" s="69"/>
      <c r="B11" s="11" t="s">
        <v>10</v>
      </c>
      <c r="C11" s="12">
        <v>4</v>
      </c>
      <c r="D11" s="47">
        <v>7</v>
      </c>
      <c r="E11" s="12">
        <v>4</v>
      </c>
      <c r="F11" s="12">
        <v>50</v>
      </c>
      <c r="G11" s="47">
        <v>42.9</v>
      </c>
      <c r="H11" s="12">
        <v>40</v>
      </c>
      <c r="I11" s="8"/>
      <c r="J11" s="12">
        <v>100</v>
      </c>
      <c r="K11" s="47">
        <v>85.8</v>
      </c>
      <c r="L11" s="12">
        <v>0</v>
      </c>
      <c r="M11" s="8"/>
      <c r="N11" s="12">
        <v>3.5</v>
      </c>
      <c r="O11" s="47">
        <v>3.3</v>
      </c>
      <c r="P11" s="18">
        <v>2</v>
      </c>
      <c r="Q11" s="8"/>
      <c r="R11" s="4"/>
      <c r="S11" s="4"/>
      <c r="T11" s="4"/>
    </row>
    <row r="12" spans="1:20" ht="15.75" customHeight="1" x14ac:dyDescent="0.25">
      <c r="A12" s="68" t="s">
        <v>30</v>
      </c>
      <c r="B12" s="11" t="s">
        <v>6</v>
      </c>
      <c r="C12" s="12">
        <v>2</v>
      </c>
      <c r="D12" s="47">
        <v>3</v>
      </c>
      <c r="E12" s="12">
        <v>3</v>
      </c>
      <c r="F12" s="12">
        <v>0</v>
      </c>
      <c r="G12" s="47">
        <v>0</v>
      </c>
      <c r="H12" s="12"/>
      <c r="I12" s="8"/>
      <c r="J12" s="12">
        <v>50</v>
      </c>
      <c r="K12" s="47">
        <v>33</v>
      </c>
      <c r="L12" s="12">
        <v>100</v>
      </c>
      <c r="M12" s="8"/>
      <c r="N12" s="12">
        <v>2.5</v>
      </c>
      <c r="O12" s="47"/>
      <c r="P12" s="18">
        <v>2.2999999999999998</v>
      </c>
      <c r="Q12" s="8"/>
      <c r="R12" s="4"/>
      <c r="S12" s="4"/>
      <c r="T12" s="4"/>
    </row>
    <row r="13" spans="1:20" ht="15.75" customHeight="1" x14ac:dyDescent="0.25">
      <c r="A13" s="69"/>
      <c r="B13" s="11" t="s">
        <v>7</v>
      </c>
      <c r="C13" s="12">
        <v>21</v>
      </c>
      <c r="D13" s="47">
        <v>5</v>
      </c>
      <c r="E13" s="12">
        <v>6</v>
      </c>
      <c r="F13" s="12">
        <v>9.5</v>
      </c>
      <c r="G13" s="47">
        <v>20</v>
      </c>
      <c r="H13" s="12">
        <v>0</v>
      </c>
      <c r="I13" s="8"/>
      <c r="J13" s="12">
        <v>62</v>
      </c>
      <c r="K13" s="47">
        <v>60</v>
      </c>
      <c r="L13" s="12">
        <v>33</v>
      </c>
      <c r="M13" s="8"/>
      <c r="N13" s="12">
        <v>2.7</v>
      </c>
      <c r="O13" s="47">
        <v>2.8</v>
      </c>
      <c r="P13" s="18">
        <v>2.5</v>
      </c>
      <c r="Q13" s="8"/>
      <c r="R13" s="4"/>
      <c r="S13" s="4"/>
      <c r="T13" s="4"/>
    </row>
    <row r="14" spans="1:20" ht="15.75" customHeight="1" x14ac:dyDescent="0.25">
      <c r="A14" s="69"/>
      <c r="B14" s="11" t="s">
        <v>10</v>
      </c>
      <c r="C14" s="12">
        <v>2</v>
      </c>
      <c r="D14" s="47">
        <v>5</v>
      </c>
      <c r="E14" s="12">
        <v>6</v>
      </c>
      <c r="F14" s="12">
        <v>0</v>
      </c>
      <c r="G14" s="47">
        <v>40</v>
      </c>
      <c r="H14" s="12">
        <v>33</v>
      </c>
      <c r="I14" s="8"/>
      <c r="J14" s="12">
        <v>100</v>
      </c>
      <c r="K14" s="47">
        <v>80</v>
      </c>
      <c r="L14" s="12">
        <v>33</v>
      </c>
      <c r="M14" s="8"/>
      <c r="N14" s="12">
        <v>3</v>
      </c>
      <c r="O14" s="47">
        <v>3.2</v>
      </c>
      <c r="P14" s="18">
        <v>2.7</v>
      </c>
      <c r="Q14" s="8"/>
      <c r="R14" s="4"/>
      <c r="S14" s="4"/>
      <c r="T14" s="4"/>
    </row>
    <row r="15" spans="1:20" ht="15.75" customHeight="1" x14ac:dyDescent="0.25">
      <c r="A15" s="69"/>
      <c r="B15" s="11" t="s">
        <v>11</v>
      </c>
      <c r="C15" s="12">
        <v>2</v>
      </c>
      <c r="D15" s="47">
        <v>5</v>
      </c>
      <c r="E15" s="12">
        <v>2</v>
      </c>
      <c r="F15" s="12">
        <v>50</v>
      </c>
      <c r="G15" s="47">
        <v>40</v>
      </c>
      <c r="H15" s="12">
        <v>0</v>
      </c>
      <c r="I15" s="8"/>
      <c r="J15" s="12">
        <v>100</v>
      </c>
      <c r="K15" s="47">
        <v>100</v>
      </c>
      <c r="L15" s="12">
        <v>50</v>
      </c>
      <c r="M15" s="8"/>
      <c r="N15" s="12">
        <v>3.5</v>
      </c>
      <c r="O15" s="47">
        <v>3.4</v>
      </c>
      <c r="P15" s="18">
        <v>3</v>
      </c>
      <c r="Q15" s="8"/>
      <c r="R15" s="4"/>
      <c r="S15" s="4"/>
      <c r="T15" s="4"/>
    </row>
    <row r="16" spans="1:20" ht="15.75" customHeight="1" x14ac:dyDescent="0.25">
      <c r="A16" s="69"/>
      <c r="B16" s="11" t="s">
        <v>12</v>
      </c>
      <c r="C16" s="12">
        <v>2</v>
      </c>
      <c r="D16" s="47">
        <v>5</v>
      </c>
      <c r="E16" s="12">
        <v>6</v>
      </c>
      <c r="F16" s="12">
        <v>50</v>
      </c>
      <c r="G16" s="47">
        <v>0</v>
      </c>
      <c r="H16" s="12">
        <v>0</v>
      </c>
      <c r="I16" s="8"/>
      <c r="J16" s="12">
        <v>100</v>
      </c>
      <c r="K16" s="47">
        <v>0</v>
      </c>
      <c r="L16" s="12">
        <v>33</v>
      </c>
      <c r="M16" s="8"/>
      <c r="N16" s="12">
        <v>3.5</v>
      </c>
      <c r="O16" s="47">
        <v>2</v>
      </c>
      <c r="P16" s="18">
        <v>2.2999999999999998</v>
      </c>
      <c r="Q16" s="8"/>
      <c r="R16" s="4"/>
      <c r="S16" s="4"/>
      <c r="T16" s="4"/>
    </row>
    <row r="17" spans="1:20" ht="15.75" customHeight="1" x14ac:dyDescent="0.25">
      <c r="A17" s="75"/>
      <c r="B17" s="11" t="s">
        <v>9</v>
      </c>
      <c r="C17" s="12">
        <v>2</v>
      </c>
      <c r="D17" s="47">
        <v>5</v>
      </c>
      <c r="E17" s="12">
        <v>5</v>
      </c>
      <c r="F17" s="12">
        <v>0</v>
      </c>
      <c r="G17" s="47">
        <v>0</v>
      </c>
      <c r="H17" s="12">
        <v>60</v>
      </c>
      <c r="I17" s="8"/>
      <c r="J17" s="12">
        <v>100</v>
      </c>
      <c r="K17" s="47">
        <v>0</v>
      </c>
      <c r="L17" s="12">
        <v>80</v>
      </c>
      <c r="M17" s="8"/>
      <c r="N17" s="12">
        <v>3</v>
      </c>
      <c r="O17" s="47">
        <v>2</v>
      </c>
      <c r="P17" s="18">
        <v>3.4</v>
      </c>
      <c r="Q17" s="8"/>
      <c r="R17" s="4"/>
      <c r="S17" s="4"/>
      <c r="T17" s="4"/>
    </row>
    <row r="18" spans="1:20" ht="15.75" customHeight="1" x14ac:dyDescent="0.25">
      <c r="A18" s="60" t="s">
        <v>31</v>
      </c>
      <c r="B18" s="11" t="s">
        <v>6</v>
      </c>
      <c r="C18" s="12"/>
      <c r="D18" s="47" t="s">
        <v>37</v>
      </c>
      <c r="E18" s="12">
        <v>5</v>
      </c>
      <c r="F18" s="12"/>
      <c r="G18" s="47" t="s">
        <v>37</v>
      </c>
      <c r="H18" s="12">
        <v>0</v>
      </c>
      <c r="I18" s="8"/>
      <c r="J18" s="12"/>
      <c r="K18" s="47" t="s">
        <v>37</v>
      </c>
      <c r="L18" s="12">
        <v>20</v>
      </c>
      <c r="M18" s="8"/>
      <c r="N18" s="12"/>
      <c r="O18" s="47" t="s">
        <v>37</v>
      </c>
      <c r="P18" s="18">
        <v>2.2000000000000002</v>
      </c>
      <c r="Q18" s="8"/>
      <c r="R18" s="4"/>
      <c r="S18" s="4"/>
      <c r="T18" s="4"/>
    </row>
    <row r="19" spans="1:20" ht="15.75" customHeight="1" x14ac:dyDescent="0.25">
      <c r="A19" s="61"/>
      <c r="B19" s="11" t="s">
        <v>7</v>
      </c>
      <c r="C19" s="12"/>
      <c r="D19" s="47" t="s">
        <v>37</v>
      </c>
      <c r="E19" s="12">
        <v>5</v>
      </c>
      <c r="F19" s="12"/>
      <c r="G19" s="47" t="s">
        <v>37</v>
      </c>
      <c r="H19" s="12">
        <v>0</v>
      </c>
      <c r="I19" s="8"/>
      <c r="J19" s="12"/>
      <c r="K19" s="47" t="s">
        <v>37</v>
      </c>
      <c r="L19" s="12">
        <v>100</v>
      </c>
      <c r="M19" s="8"/>
      <c r="N19" s="12"/>
      <c r="O19" s="47" t="s">
        <v>37</v>
      </c>
      <c r="P19" s="18">
        <v>3</v>
      </c>
      <c r="Q19" s="8"/>
      <c r="R19" s="4"/>
      <c r="S19" s="4"/>
      <c r="T19" s="4"/>
    </row>
    <row r="20" spans="1:20" ht="15.75" customHeight="1" x14ac:dyDescent="0.25">
      <c r="A20" s="61"/>
      <c r="B20" s="13" t="s">
        <v>13</v>
      </c>
      <c r="C20" s="12"/>
      <c r="D20" s="47"/>
      <c r="E20" s="12">
        <v>4</v>
      </c>
      <c r="F20" s="12"/>
      <c r="G20" s="47"/>
      <c r="H20" s="12">
        <v>0</v>
      </c>
      <c r="I20" s="8"/>
      <c r="J20" s="12"/>
      <c r="K20" s="47"/>
      <c r="L20" s="12">
        <v>0</v>
      </c>
      <c r="M20" s="8"/>
      <c r="N20" s="12"/>
      <c r="O20" s="47"/>
      <c r="P20" s="18">
        <v>2</v>
      </c>
      <c r="Q20" s="8"/>
      <c r="R20" s="4"/>
      <c r="S20" s="4"/>
      <c r="T20" s="4"/>
    </row>
    <row r="21" spans="1:20" ht="15.75" customHeight="1" x14ac:dyDescent="0.25">
      <c r="A21" s="61"/>
      <c r="B21" s="13" t="s">
        <v>11</v>
      </c>
      <c r="C21" s="12"/>
      <c r="D21" s="47"/>
      <c r="E21" s="12">
        <v>3</v>
      </c>
      <c r="F21" s="12"/>
      <c r="G21" s="47"/>
      <c r="H21" s="12">
        <v>0</v>
      </c>
      <c r="I21" s="8"/>
      <c r="J21" s="12"/>
      <c r="K21" s="47"/>
      <c r="L21" s="12">
        <v>100</v>
      </c>
      <c r="M21" s="8"/>
      <c r="N21" s="12"/>
      <c r="O21" s="47"/>
      <c r="P21" s="18">
        <v>3</v>
      </c>
      <c r="Q21" s="8"/>
      <c r="R21" s="4"/>
      <c r="S21" s="4"/>
      <c r="T21" s="4"/>
    </row>
    <row r="22" spans="1:20" ht="15.75" customHeight="1" x14ac:dyDescent="0.25">
      <c r="A22" s="61"/>
      <c r="B22" s="13" t="s">
        <v>10</v>
      </c>
      <c r="C22" s="12"/>
      <c r="D22" s="47">
        <v>1</v>
      </c>
      <c r="E22" s="12">
        <v>1</v>
      </c>
      <c r="F22" s="12"/>
      <c r="G22" s="47">
        <v>0</v>
      </c>
      <c r="H22" s="12">
        <v>20</v>
      </c>
      <c r="I22" s="8"/>
      <c r="J22" s="12"/>
      <c r="K22" s="47">
        <v>0</v>
      </c>
      <c r="L22" s="12">
        <v>80</v>
      </c>
      <c r="M22" s="8"/>
      <c r="N22" s="12"/>
      <c r="O22" s="47">
        <v>2</v>
      </c>
      <c r="P22" s="18">
        <v>3</v>
      </c>
      <c r="Q22" s="8"/>
      <c r="R22" s="4"/>
      <c r="S22" s="4"/>
      <c r="T22" s="4"/>
    </row>
    <row r="23" spans="1:20" ht="15.75" customHeight="1" x14ac:dyDescent="0.25">
      <c r="A23" s="61"/>
      <c r="B23" s="13" t="s">
        <v>9</v>
      </c>
      <c r="C23" s="12"/>
      <c r="D23" s="47"/>
      <c r="E23" s="12">
        <v>4</v>
      </c>
      <c r="F23" s="12"/>
      <c r="G23" s="47"/>
      <c r="H23" s="12">
        <v>25</v>
      </c>
      <c r="I23" s="8"/>
      <c r="J23" s="12"/>
      <c r="K23" s="47"/>
      <c r="L23" s="12">
        <v>100</v>
      </c>
      <c r="M23" s="8"/>
      <c r="N23" s="12"/>
      <c r="O23" s="47"/>
      <c r="P23" s="18">
        <v>3.3</v>
      </c>
      <c r="Q23" s="8"/>
      <c r="R23" s="4"/>
      <c r="S23" s="4"/>
      <c r="T23" s="4"/>
    </row>
    <row r="24" spans="1:20" ht="15.75" customHeight="1" x14ac:dyDescent="0.25">
      <c r="A24" s="61"/>
      <c r="B24" s="11" t="s">
        <v>12</v>
      </c>
      <c r="C24" s="12"/>
      <c r="D24" s="47">
        <v>1</v>
      </c>
      <c r="E24" s="12">
        <v>4</v>
      </c>
      <c r="F24" s="12"/>
      <c r="G24" s="47">
        <v>0</v>
      </c>
      <c r="H24" s="12">
        <v>0</v>
      </c>
      <c r="I24" s="8"/>
      <c r="J24" s="12"/>
      <c r="K24" s="47">
        <v>0</v>
      </c>
      <c r="L24" s="12">
        <v>25</v>
      </c>
      <c r="M24" s="8"/>
      <c r="N24" s="12"/>
      <c r="O24" s="47">
        <v>2</v>
      </c>
      <c r="P24" s="18">
        <v>2.2999999999999998</v>
      </c>
      <c r="Q24" s="8"/>
      <c r="R24" s="4"/>
      <c r="S24" s="4"/>
      <c r="T24" s="4"/>
    </row>
    <row r="25" spans="1:20" ht="15.75" customHeight="1" x14ac:dyDescent="0.25">
      <c r="A25" s="61"/>
      <c r="B25" s="13" t="s">
        <v>14</v>
      </c>
      <c r="C25" s="12"/>
      <c r="D25" s="47"/>
      <c r="E25" s="12"/>
      <c r="F25" s="12"/>
      <c r="G25" s="47"/>
      <c r="H25" s="12"/>
      <c r="I25" s="8"/>
      <c r="J25" s="12"/>
      <c r="K25" s="47"/>
      <c r="L25" s="12"/>
      <c r="M25" s="8"/>
      <c r="N25" s="12"/>
      <c r="O25" s="47"/>
      <c r="P25" s="18"/>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8"/>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8"/>
      <c r="Q27" s="8"/>
      <c r="R27" s="4"/>
      <c r="S27" s="4"/>
      <c r="T27" s="4"/>
    </row>
    <row r="28" spans="1:20" ht="15.75" customHeight="1" x14ac:dyDescent="0.25">
      <c r="A28" s="60" t="s">
        <v>32</v>
      </c>
      <c r="B28" s="11" t="s">
        <v>6</v>
      </c>
      <c r="C28" s="12"/>
      <c r="D28" s="47"/>
      <c r="E28" s="12"/>
      <c r="F28" s="12"/>
      <c r="G28" s="47"/>
      <c r="H28" s="12"/>
      <c r="I28" s="8"/>
      <c r="J28" s="12"/>
      <c r="K28" s="47"/>
      <c r="L28" s="12"/>
      <c r="M28" s="8"/>
      <c r="N28" s="12"/>
      <c r="O28" s="47"/>
      <c r="P28" s="18"/>
      <c r="Q28" s="8"/>
      <c r="R28" s="4"/>
      <c r="S28" s="4"/>
      <c r="T28" s="4"/>
    </row>
    <row r="29" spans="1:20" ht="15.75" customHeight="1" x14ac:dyDescent="0.25">
      <c r="A29" s="61"/>
      <c r="B29" s="11" t="s">
        <v>7</v>
      </c>
      <c r="C29" s="12"/>
      <c r="D29" s="47"/>
      <c r="E29" s="12"/>
      <c r="F29" s="12"/>
      <c r="G29" s="47"/>
      <c r="H29" s="12"/>
      <c r="I29" s="8"/>
      <c r="J29" s="12"/>
      <c r="K29" s="47"/>
      <c r="L29" s="12"/>
      <c r="M29" s="8"/>
      <c r="N29" s="12"/>
      <c r="O29" s="47"/>
      <c r="P29" s="18"/>
      <c r="Q29" s="8"/>
      <c r="R29" s="4"/>
      <c r="S29" s="4"/>
      <c r="T29" s="4"/>
    </row>
    <row r="30" spans="1:20" ht="15.75" customHeight="1" x14ac:dyDescent="0.25">
      <c r="A30" s="61"/>
      <c r="B30" s="13" t="s">
        <v>9</v>
      </c>
      <c r="C30" s="12"/>
      <c r="D30" s="47"/>
      <c r="E30" s="12"/>
      <c r="F30" s="12"/>
      <c r="G30" s="47"/>
      <c r="H30" s="12"/>
      <c r="I30" s="8"/>
      <c r="J30" s="12"/>
      <c r="K30" s="47"/>
      <c r="L30" s="12"/>
      <c r="M30" s="8"/>
      <c r="N30" s="12"/>
      <c r="O30" s="47"/>
      <c r="P30" s="18"/>
      <c r="Q30" s="8"/>
      <c r="R30" s="4"/>
      <c r="S30" s="4"/>
      <c r="T30" s="4"/>
    </row>
    <row r="31" spans="1:20" ht="15.75" customHeight="1" x14ac:dyDescent="0.25">
      <c r="A31" s="61"/>
      <c r="B31" s="13" t="s">
        <v>10</v>
      </c>
      <c r="C31" s="12"/>
      <c r="D31" s="47"/>
      <c r="E31" s="12"/>
      <c r="F31" s="12"/>
      <c r="G31" s="47"/>
      <c r="H31" s="12"/>
      <c r="I31" s="8"/>
      <c r="J31" s="12"/>
      <c r="K31" s="47"/>
      <c r="L31" s="12"/>
      <c r="M31" s="8"/>
      <c r="N31" s="12"/>
      <c r="O31" s="47"/>
      <c r="P31" s="18"/>
      <c r="Q31" s="8"/>
      <c r="R31" s="4"/>
      <c r="S31" s="4"/>
      <c r="T31" s="4"/>
    </row>
    <row r="32" spans="1:20" ht="15.75" customHeight="1" x14ac:dyDescent="0.25">
      <c r="A32" s="61"/>
      <c r="B32" s="11" t="s">
        <v>12</v>
      </c>
      <c r="C32" s="12"/>
      <c r="D32" s="47"/>
      <c r="E32" s="12"/>
      <c r="F32" s="12"/>
      <c r="G32" s="47"/>
      <c r="H32" s="12"/>
      <c r="I32" s="8"/>
      <c r="J32" s="12"/>
      <c r="K32" s="47"/>
      <c r="L32" s="12"/>
      <c r="M32" s="8"/>
      <c r="N32" s="12"/>
      <c r="O32" s="47"/>
      <c r="P32" s="18"/>
      <c r="Q32" s="8"/>
      <c r="R32" s="4"/>
      <c r="S32" s="4"/>
      <c r="T32" s="4"/>
    </row>
    <row r="33" spans="1:20" ht="15.75" customHeight="1" x14ac:dyDescent="0.25">
      <c r="A33" s="61"/>
      <c r="B33" s="13" t="s">
        <v>11</v>
      </c>
      <c r="C33" s="12"/>
      <c r="D33" s="47"/>
      <c r="E33" s="12"/>
      <c r="F33" s="12"/>
      <c r="G33" s="47"/>
      <c r="H33" s="12"/>
      <c r="I33" s="8"/>
      <c r="J33" s="12"/>
      <c r="K33" s="47"/>
      <c r="L33" s="12"/>
      <c r="M33" s="8"/>
      <c r="N33" s="12"/>
      <c r="O33" s="47"/>
      <c r="P33" s="18"/>
      <c r="Q33" s="8"/>
      <c r="R33" s="4"/>
      <c r="S33" s="4"/>
      <c r="T33" s="4"/>
    </row>
    <row r="34" spans="1:20" ht="15.75" customHeight="1" x14ac:dyDescent="0.25">
      <c r="A34" s="61"/>
      <c r="B34" s="13" t="s">
        <v>13</v>
      </c>
      <c r="C34" s="12"/>
      <c r="D34" s="47"/>
      <c r="E34" s="12"/>
      <c r="F34" s="12"/>
      <c r="G34" s="47"/>
      <c r="H34" s="12"/>
      <c r="I34" s="8"/>
      <c r="J34" s="12"/>
      <c r="K34" s="47"/>
      <c r="L34" s="12"/>
      <c r="M34" s="8"/>
      <c r="N34" s="12"/>
      <c r="O34" s="47"/>
      <c r="P34" s="18"/>
      <c r="Q34" s="8"/>
      <c r="R34" s="4"/>
      <c r="S34" s="4"/>
      <c r="T34" s="4"/>
    </row>
    <row r="35" spans="1:20" ht="15.75" customHeight="1" x14ac:dyDescent="0.25">
      <c r="A35" s="62"/>
      <c r="B35" s="11" t="s">
        <v>17</v>
      </c>
      <c r="C35" s="12"/>
      <c r="D35" s="47"/>
      <c r="E35" s="12"/>
      <c r="F35" s="12"/>
      <c r="G35" s="47"/>
      <c r="H35" s="12"/>
      <c r="I35" s="8"/>
      <c r="J35" s="12"/>
      <c r="K35" s="47"/>
      <c r="L35" s="12"/>
      <c r="M35" s="8"/>
      <c r="N35" s="12"/>
      <c r="O35" s="47"/>
      <c r="P35" s="18"/>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8"/>
      <c r="Q36" s="8"/>
      <c r="R36" s="4"/>
      <c r="S36" s="4"/>
      <c r="T36" s="4"/>
    </row>
    <row r="37" spans="1:20" ht="15.75" customHeight="1" x14ac:dyDescent="0.25">
      <c r="A37" s="72">
        <v>11</v>
      </c>
      <c r="B37" s="13" t="s">
        <v>19</v>
      </c>
      <c r="C37" s="12"/>
      <c r="D37" s="47">
        <v>4</v>
      </c>
      <c r="E37" s="12"/>
      <c r="F37" s="12"/>
      <c r="G37" s="47">
        <v>25</v>
      </c>
      <c r="H37" s="12"/>
      <c r="I37" s="8"/>
      <c r="J37" s="12"/>
      <c r="K37" s="47">
        <v>75</v>
      </c>
      <c r="L37" s="12"/>
      <c r="M37" s="8"/>
      <c r="N37" s="12"/>
      <c r="O37" s="47">
        <v>3</v>
      </c>
      <c r="P37" s="18"/>
      <c r="Q37" s="8"/>
      <c r="R37" s="4"/>
      <c r="S37" s="4"/>
      <c r="T37" s="4"/>
    </row>
    <row r="38" spans="1:20" ht="15.75" customHeight="1" x14ac:dyDescent="0.25">
      <c r="A38" s="72"/>
      <c r="B38" s="13" t="s">
        <v>20</v>
      </c>
      <c r="C38" s="12"/>
      <c r="D38" s="47"/>
      <c r="E38" s="12"/>
      <c r="F38" s="12"/>
      <c r="G38" s="47"/>
      <c r="H38" s="12"/>
      <c r="I38" s="8"/>
      <c r="J38" s="12"/>
      <c r="K38" s="47"/>
      <c r="L38" s="12"/>
      <c r="M38" s="8"/>
      <c r="N38" s="12"/>
      <c r="O38" s="47"/>
      <c r="P38" s="18"/>
      <c r="Q38" s="8"/>
      <c r="R38" s="4"/>
      <c r="S38" s="4"/>
      <c r="T38" s="4"/>
    </row>
    <row r="39" spans="1:20" ht="15.75" customHeight="1" x14ac:dyDescent="0.25">
      <c r="A39" s="72"/>
      <c r="B39" s="13" t="s">
        <v>17</v>
      </c>
      <c r="C39" s="12"/>
      <c r="D39" s="47"/>
      <c r="E39" s="12"/>
      <c r="F39" s="12"/>
      <c r="G39" s="47"/>
      <c r="H39" s="12"/>
      <c r="I39" s="8"/>
      <c r="J39" s="12"/>
      <c r="K39" s="47"/>
      <c r="L39" s="12"/>
      <c r="M39" s="8"/>
      <c r="N39" s="12"/>
      <c r="O39" s="47"/>
      <c r="P39" s="18"/>
      <c r="Q39" s="8"/>
      <c r="R39" s="4"/>
      <c r="S39" s="4"/>
      <c r="T39" s="4"/>
    </row>
    <row r="40" spans="1:20" ht="15.75" customHeight="1" x14ac:dyDescent="0.25">
      <c r="A40" s="72"/>
      <c r="B40" s="13" t="s">
        <v>13</v>
      </c>
      <c r="C40" s="12"/>
      <c r="D40" s="47"/>
      <c r="E40" s="12"/>
      <c r="F40" s="12"/>
      <c r="G40" s="47"/>
      <c r="H40" s="12"/>
      <c r="I40" s="8"/>
      <c r="J40" s="12"/>
      <c r="K40" s="47"/>
      <c r="L40" s="12"/>
      <c r="M40" s="8"/>
      <c r="N40" s="12"/>
      <c r="O40" s="47"/>
      <c r="P40" s="18"/>
      <c r="Q40" s="8"/>
      <c r="R40" s="4"/>
      <c r="S40" s="4"/>
      <c r="T40" s="4"/>
    </row>
    <row r="41" spans="1:20" ht="15.75" customHeight="1" x14ac:dyDescent="0.25">
      <c r="A41" s="72"/>
      <c r="B41" s="13" t="s">
        <v>10</v>
      </c>
      <c r="C41" s="12"/>
      <c r="D41" s="47"/>
      <c r="E41" s="12"/>
      <c r="F41" s="12"/>
      <c r="G41" s="47"/>
      <c r="H41" s="12"/>
      <c r="I41" s="8"/>
      <c r="J41" s="12"/>
      <c r="K41" s="47"/>
      <c r="L41" s="12"/>
      <c r="M41" s="8"/>
      <c r="N41" s="12"/>
      <c r="O41" s="47"/>
      <c r="P41" s="18"/>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8"/>
      <c r="Q42" s="8"/>
      <c r="R42" s="4"/>
      <c r="S42" s="4"/>
      <c r="T42" s="4"/>
    </row>
    <row r="43" spans="1:20" ht="31.5" customHeight="1" x14ac:dyDescent="0.25">
      <c r="A43" s="72"/>
      <c r="B43" s="13" t="s">
        <v>22</v>
      </c>
      <c r="C43" s="12"/>
      <c r="D43" s="47"/>
      <c r="E43" s="12"/>
      <c r="F43" s="12"/>
      <c r="G43" s="47"/>
      <c r="H43" s="12"/>
      <c r="I43" s="8"/>
      <c r="J43" s="12"/>
      <c r="K43" s="47"/>
      <c r="L43" s="12"/>
      <c r="M43" s="8"/>
      <c r="N43" s="12"/>
      <c r="O43" s="47"/>
      <c r="P43" s="18"/>
      <c r="Q43" s="8"/>
      <c r="R43" s="4"/>
      <c r="S43" s="4"/>
      <c r="T43" s="4"/>
    </row>
    <row r="44" spans="1:20" ht="38.25" x14ac:dyDescent="0.25">
      <c r="A44" s="72"/>
      <c r="B44" s="13" t="s">
        <v>23</v>
      </c>
      <c r="C44" s="12"/>
      <c r="D44" s="47"/>
      <c r="E44" s="12"/>
      <c r="F44" s="12"/>
      <c r="G44" s="47"/>
      <c r="H44" s="12"/>
      <c r="I44" s="8"/>
      <c r="J44" s="12"/>
      <c r="K44" s="47"/>
      <c r="L44" s="12"/>
      <c r="M44" s="8"/>
      <c r="N44" s="12"/>
      <c r="O44" s="47"/>
      <c r="P44" s="18"/>
      <c r="Q44" s="8"/>
      <c r="R44" s="4"/>
      <c r="S44" s="4"/>
      <c r="T44" s="4"/>
    </row>
    <row r="45" spans="1:20" ht="25.5" x14ac:dyDescent="0.25">
      <c r="A45" s="72"/>
      <c r="B45" s="13" t="s">
        <v>24</v>
      </c>
      <c r="C45" s="12"/>
      <c r="D45" s="47"/>
      <c r="E45" s="12"/>
      <c r="F45" s="12"/>
      <c r="G45" s="47"/>
      <c r="H45" s="12"/>
      <c r="I45" s="8"/>
      <c r="J45" s="12"/>
      <c r="K45" s="47"/>
      <c r="L45" s="12"/>
      <c r="M45" s="8"/>
      <c r="N45" s="12"/>
      <c r="O45" s="47"/>
      <c r="P45" s="18"/>
      <c r="Q45" s="8"/>
      <c r="R45" s="4"/>
      <c r="S45" s="4"/>
      <c r="T45" s="4"/>
    </row>
    <row r="46" spans="1:20" ht="38.25" x14ac:dyDescent="0.25">
      <c r="A46" s="72"/>
      <c r="B46" s="13" t="s">
        <v>25</v>
      </c>
      <c r="C46" s="12"/>
      <c r="D46" s="47"/>
      <c r="E46" s="12"/>
      <c r="F46" s="12"/>
      <c r="G46" s="47"/>
      <c r="H46" s="12"/>
      <c r="I46" s="8"/>
      <c r="J46" s="12"/>
      <c r="K46" s="47"/>
      <c r="L46" s="12"/>
      <c r="M46" s="8"/>
      <c r="N46" s="12"/>
      <c r="O46" s="47"/>
      <c r="P46" s="18"/>
      <c r="Q46" s="8"/>
      <c r="R46" s="4"/>
      <c r="S46" s="4"/>
      <c r="T46" s="4"/>
    </row>
    <row r="47" spans="1:20" ht="38.25" x14ac:dyDescent="0.25">
      <c r="A47" s="72"/>
      <c r="B47" s="13" t="s">
        <v>26</v>
      </c>
      <c r="C47" s="12"/>
      <c r="D47" s="47"/>
      <c r="E47" s="12"/>
      <c r="F47" s="12"/>
      <c r="G47" s="47"/>
      <c r="H47" s="12"/>
      <c r="I47" s="8"/>
      <c r="J47" s="12"/>
      <c r="K47" s="47"/>
      <c r="L47" s="12"/>
      <c r="M47" s="8"/>
      <c r="N47" s="12"/>
      <c r="O47" s="47"/>
      <c r="P47" s="18"/>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abSelected="1" workbookViewId="0">
      <pane xSplit="1" ySplit="4" topLeftCell="B5" activePane="bottomRight" state="frozen"/>
      <selection pane="topRight" activeCell="B1" sqref="B1"/>
      <selection pane="bottomLeft" activeCell="A5" sqref="A5"/>
      <selection pane="bottomRight" activeCell="J42" sqref="J42"/>
    </sheetView>
  </sheetViews>
  <sheetFormatPr defaultRowHeight="15" x14ac:dyDescent="0.25"/>
  <cols>
    <col min="1" max="1" width="21.28515625" customWidth="1"/>
    <col min="2" max="2" width="19.140625" style="14" customWidth="1"/>
    <col min="3" max="3" width="9.140625" style="14"/>
    <col min="4" max="4" width="9.140625" style="48"/>
    <col min="5" max="6" width="9.140625" style="14"/>
    <col min="7" max="7" width="9.140625" style="48"/>
    <col min="8" max="8" width="9.140625" style="14"/>
    <col min="9" max="9" width="10" bestFit="1" customWidth="1"/>
    <col min="10" max="10" width="9.140625" style="14"/>
    <col min="11" max="11" width="9.140625" style="48"/>
    <col min="12" max="12" width="9.140625" style="14"/>
    <col min="13" max="13" width="10" bestFit="1" customWidth="1"/>
    <col min="14" max="14" width="9.140625" style="14"/>
    <col min="15" max="15" width="9.140625" style="48"/>
    <col min="16" max="16" width="9.140625" style="14"/>
    <col min="17" max="17" width="10" bestFit="1" customWidth="1"/>
    <col min="18" max="18" width="62.85546875" hidden="1" customWidth="1"/>
    <col min="19" max="19" width="46.140625" hidden="1" customWidth="1"/>
    <col min="20" max="20" width="30" hidden="1" customWidth="1"/>
  </cols>
  <sheetData>
    <row r="1" spans="1:20" ht="15" customHeight="1" x14ac:dyDescent="0.25">
      <c r="A1" s="58" t="s">
        <v>135</v>
      </c>
      <c r="B1" s="58"/>
      <c r="C1" s="58"/>
      <c r="D1" s="58"/>
      <c r="E1" s="58"/>
      <c r="F1" s="58"/>
      <c r="G1" s="58"/>
      <c r="H1" s="58"/>
      <c r="I1" s="58"/>
      <c r="J1" s="58"/>
      <c r="K1" s="58"/>
      <c r="L1" s="58"/>
      <c r="M1" s="58"/>
      <c r="N1" s="58"/>
      <c r="O1" s="58"/>
      <c r="P1" s="58"/>
      <c r="Q1" s="58"/>
    </row>
    <row r="2" spans="1:20" ht="12.75" customHeight="1" x14ac:dyDescent="0.25">
      <c r="A2" s="59"/>
      <c r="B2" s="59"/>
      <c r="C2" s="59"/>
      <c r="D2" s="59"/>
      <c r="E2" s="59"/>
      <c r="F2" s="59"/>
      <c r="G2" s="59"/>
      <c r="H2" s="59"/>
      <c r="I2" s="59"/>
      <c r="J2" s="59"/>
      <c r="K2" s="59"/>
      <c r="L2" s="59"/>
      <c r="M2" s="59"/>
      <c r="N2" s="59"/>
      <c r="O2" s="59"/>
      <c r="P2" s="59"/>
      <c r="Q2" s="59"/>
    </row>
    <row r="3" spans="1:20" ht="26.25" customHeight="1" x14ac:dyDescent="0.25">
      <c r="A3" s="64" t="s">
        <v>0</v>
      </c>
      <c r="B3" s="66" t="s">
        <v>1</v>
      </c>
      <c r="C3" s="73" t="s">
        <v>2</v>
      </c>
      <c r="D3" s="73"/>
      <c r="E3" s="73"/>
      <c r="F3" s="63" t="s">
        <v>3</v>
      </c>
      <c r="G3" s="63"/>
      <c r="H3" s="63"/>
      <c r="I3" s="63"/>
      <c r="J3" s="63" t="s">
        <v>4</v>
      </c>
      <c r="K3" s="63"/>
      <c r="L3" s="63"/>
      <c r="M3" s="63"/>
      <c r="N3" s="63" t="s">
        <v>27</v>
      </c>
      <c r="O3" s="63"/>
      <c r="P3" s="63"/>
      <c r="Q3" s="63"/>
      <c r="R3" s="55" t="s">
        <v>35</v>
      </c>
      <c r="S3" s="56"/>
      <c r="T3" s="57"/>
    </row>
    <row r="4" spans="1:20" ht="15.75" customHeight="1" x14ac:dyDescent="0.25">
      <c r="A4" s="65"/>
      <c r="B4" s="67"/>
      <c r="C4" s="10">
        <v>2018</v>
      </c>
      <c r="D4" s="46">
        <v>2019</v>
      </c>
      <c r="E4" s="10">
        <v>2020</v>
      </c>
      <c r="F4" s="10">
        <v>2018</v>
      </c>
      <c r="G4" s="46">
        <v>2019</v>
      </c>
      <c r="H4" s="10">
        <v>2020</v>
      </c>
      <c r="I4" s="5" t="s">
        <v>5</v>
      </c>
      <c r="J4" s="10">
        <v>2018</v>
      </c>
      <c r="K4" s="46">
        <v>2019</v>
      </c>
      <c r="L4" s="10">
        <v>2020</v>
      </c>
      <c r="M4" s="1" t="s">
        <v>5</v>
      </c>
      <c r="N4" s="10">
        <v>2018</v>
      </c>
      <c r="O4" s="46">
        <v>2019</v>
      </c>
      <c r="P4" s="10">
        <v>2020</v>
      </c>
      <c r="Q4" s="1" t="s">
        <v>5</v>
      </c>
      <c r="R4" s="6">
        <v>2018</v>
      </c>
      <c r="S4" s="6">
        <v>2019</v>
      </c>
      <c r="T4" s="6">
        <v>2020</v>
      </c>
    </row>
    <row r="5" spans="1:20" ht="44.25" customHeight="1" x14ac:dyDescent="0.25">
      <c r="A5" s="68" t="s">
        <v>28</v>
      </c>
      <c r="B5" s="11" t="s">
        <v>6</v>
      </c>
      <c r="C5" s="12">
        <v>26</v>
      </c>
      <c r="D5" s="47">
        <v>32</v>
      </c>
      <c r="E5" s="12">
        <v>26</v>
      </c>
      <c r="F5" s="12">
        <v>80.8</v>
      </c>
      <c r="G5" s="47">
        <v>53</v>
      </c>
      <c r="H5" s="12">
        <v>26</v>
      </c>
      <c r="I5" s="8"/>
      <c r="J5" s="12">
        <v>96</v>
      </c>
      <c r="K5" s="47">
        <v>84</v>
      </c>
      <c r="L5" s="12">
        <v>73</v>
      </c>
      <c r="M5" s="8"/>
      <c r="N5" s="12">
        <v>4.0999999999999996</v>
      </c>
      <c r="O5" s="47">
        <v>3.4</v>
      </c>
      <c r="P5" s="12">
        <v>3</v>
      </c>
      <c r="Q5" s="8"/>
      <c r="R5" s="7" t="s">
        <v>34</v>
      </c>
      <c r="S5" s="7" t="s">
        <v>34</v>
      </c>
      <c r="T5" s="7" t="s">
        <v>34</v>
      </c>
    </row>
    <row r="6" spans="1:20" ht="15.75" customHeight="1" x14ac:dyDescent="0.25">
      <c r="A6" s="69"/>
      <c r="B6" s="11" t="s">
        <v>7</v>
      </c>
      <c r="C6" s="12">
        <v>25</v>
      </c>
      <c r="D6" s="47">
        <v>33</v>
      </c>
      <c r="E6" s="12">
        <v>26</v>
      </c>
      <c r="F6" s="12">
        <v>84</v>
      </c>
      <c r="G6" s="47">
        <v>57.6</v>
      </c>
      <c r="H6" s="12">
        <v>31</v>
      </c>
      <c r="I6" s="8"/>
      <c r="J6" s="12">
        <v>100</v>
      </c>
      <c r="K6" s="47">
        <v>90.9</v>
      </c>
      <c r="L6" s="12">
        <v>88</v>
      </c>
      <c r="M6" s="8"/>
      <c r="N6" s="12">
        <v>4.3</v>
      </c>
      <c r="O6" s="47">
        <v>3.6</v>
      </c>
      <c r="P6" s="12">
        <v>3.2</v>
      </c>
      <c r="Q6" s="8"/>
      <c r="R6" s="4"/>
      <c r="S6" s="4"/>
      <c r="T6" s="4"/>
    </row>
    <row r="7" spans="1:20" ht="15.75" customHeight="1" x14ac:dyDescent="0.25">
      <c r="A7" s="69"/>
      <c r="B7" s="11" t="s">
        <v>8</v>
      </c>
      <c r="C7" s="12">
        <v>25</v>
      </c>
      <c r="D7" s="47">
        <v>32</v>
      </c>
      <c r="E7" s="12">
        <v>27</v>
      </c>
      <c r="F7" s="12">
        <v>60</v>
      </c>
      <c r="G7" s="47">
        <v>40.6</v>
      </c>
      <c r="H7" s="12">
        <v>48</v>
      </c>
      <c r="I7" s="8"/>
      <c r="J7" s="12">
        <v>100</v>
      </c>
      <c r="K7" s="47">
        <v>93.7</v>
      </c>
      <c r="L7" s="12">
        <v>93</v>
      </c>
      <c r="M7" s="8"/>
      <c r="N7" s="12">
        <v>3.7</v>
      </c>
      <c r="O7" s="47">
        <v>3.3</v>
      </c>
      <c r="P7" s="12">
        <v>3.4</v>
      </c>
      <c r="Q7" s="8"/>
      <c r="R7" s="4"/>
      <c r="S7" s="4"/>
      <c r="T7" s="4"/>
    </row>
    <row r="8" spans="1:20" ht="15.75" customHeight="1" x14ac:dyDescent="0.25">
      <c r="A8" s="68" t="s">
        <v>29</v>
      </c>
      <c r="B8" s="11" t="s">
        <v>6</v>
      </c>
      <c r="C8" s="12">
        <v>21</v>
      </c>
      <c r="D8" s="47">
        <v>27</v>
      </c>
      <c r="E8" s="12">
        <v>26</v>
      </c>
      <c r="F8" s="12">
        <v>0</v>
      </c>
      <c r="G8" s="47">
        <v>18.5</v>
      </c>
      <c r="H8" s="12">
        <v>8</v>
      </c>
      <c r="I8" s="8"/>
      <c r="J8" s="12">
        <v>19</v>
      </c>
      <c r="K8" s="47">
        <v>40.700000000000003</v>
      </c>
      <c r="L8" s="12">
        <v>77</v>
      </c>
      <c r="M8" s="8"/>
      <c r="N8" s="12">
        <v>2.2000000000000002</v>
      </c>
      <c r="O8" s="47">
        <v>2.6</v>
      </c>
      <c r="P8" s="12">
        <v>3.1</v>
      </c>
      <c r="Q8" s="8"/>
      <c r="R8" s="4"/>
      <c r="S8" s="4"/>
      <c r="T8" s="4"/>
    </row>
    <row r="9" spans="1:20" ht="15.75" customHeight="1" x14ac:dyDescent="0.25">
      <c r="A9" s="69"/>
      <c r="B9" s="11" t="s">
        <v>7</v>
      </c>
      <c r="C9" s="12">
        <v>19</v>
      </c>
      <c r="D9" s="47">
        <v>27</v>
      </c>
      <c r="E9" s="12">
        <v>25</v>
      </c>
      <c r="F9" s="12">
        <v>42</v>
      </c>
      <c r="G9" s="47">
        <v>29.6</v>
      </c>
      <c r="H9" s="12">
        <v>28</v>
      </c>
      <c r="I9" s="8"/>
      <c r="J9" s="12">
        <v>100</v>
      </c>
      <c r="K9" s="47">
        <v>85</v>
      </c>
      <c r="L9" s="12">
        <v>80</v>
      </c>
      <c r="M9" s="8"/>
      <c r="N9" s="12">
        <v>3.4</v>
      </c>
      <c r="O9" s="47">
        <v>3.7</v>
      </c>
      <c r="P9" s="12">
        <v>3.1</v>
      </c>
      <c r="Q9" s="8"/>
      <c r="R9" s="4"/>
      <c r="S9" s="4"/>
      <c r="T9" s="4"/>
    </row>
    <row r="10" spans="1:20" ht="15.75" customHeight="1" x14ac:dyDescent="0.25">
      <c r="A10" s="69"/>
      <c r="B10" s="11" t="s">
        <v>9</v>
      </c>
      <c r="C10" s="12">
        <v>19</v>
      </c>
      <c r="D10" s="47">
        <v>27</v>
      </c>
      <c r="E10" s="12">
        <v>25</v>
      </c>
      <c r="F10" s="12">
        <v>21</v>
      </c>
      <c r="G10" s="47">
        <v>33.299999999999997</v>
      </c>
      <c r="H10" s="12">
        <v>56</v>
      </c>
      <c r="I10" s="8"/>
      <c r="J10" s="12">
        <v>68.5</v>
      </c>
      <c r="K10" s="47">
        <v>74</v>
      </c>
      <c r="L10" s="12">
        <v>92</v>
      </c>
      <c r="M10" s="8"/>
      <c r="N10" s="12">
        <v>2.9</v>
      </c>
      <c r="O10" s="47">
        <v>3.1</v>
      </c>
      <c r="P10" s="12">
        <v>3.5</v>
      </c>
      <c r="Q10" s="8"/>
      <c r="R10" s="4"/>
      <c r="S10" s="4"/>
      <c r="T10" s="4"/>
    </row>
    <row r="11" spans="1:20" ht="15.75" customHeight="1" x14ac:dyDescent="0.25">
      <c r="A11" s="69"/>
      <c r="B11" s="11" t="s">
        <v>10</v>
      </c>
      <c r="C11" s="12">
        <v>19</v>
      </c>
      <c r="D11" s="47">
        <v>27</v>
      </c>
      <c r="E11" s="12">
        <v>26</v>
      </c>
      <c r="F11" s="12">
        <v>31.6</v>
      </c>
      <c r="G11" s="47">
        <v>14.8</v>
      </c>
      <c r="H11" s="12">
        <v>8</v>
      </c>
      <c r="I11" s="8"/>
      <c r="J11" s="12">
        <v>100</v>
      </c>
      <c r="K11" s="47">
        <v>88.9</v>
      </c>
      <c r="L11" s="12">
        <v>77</v>
      </c>
      <c r="M11" s="8"/>
      <c r="N11" s="12">
        <v>3.3</v>
      </c>
      <c r="O11" s="47">
        <v>3</v>
      </c>
      <c r="P11" s="12">
        <v>2.8</v>
      </c>
      <c r="Q11" s="8"/>
      <c r="R11" s="4"/>
      <c r="S11" s="4"/>
      <c r="T11" s="4"/>
    </row>
    <row r="12" spans="1:20" ht="15.75" customHeight="1" x14ac:dyDescent="0.25">
      <c r="A12" s="68" t="s">
        <v>30</v>
      </c>
      <c r="B12" s="11" t="s">
        <v>6</v>
      </c>
      <c r="C12" s="12">
        <v>10</v>
      </c>
      <c r="D12" s="47">
        <v>19</v>
      </c>
      <c r="E12" s="12">
        <v>21</v>
      </c>
      <c r="F12" s="12">
        <v>40</v>
      </c>
      <c r="G12" s="47">
        <v>0</v>
      </c>
      <c r="H12" s="12">
        <v>29</v>
      </c>
      <c r="I12" s="8"/>
      <c r="J12" s="12">
        <v>70</v>
      </c>
      <c r="K12" s="47">
        <v>0</v>
      </c>
      <c r="L12" s="12">
        <v>76</v>
      </c>
      <c r="M12" s="8"/>
      <c r="N12" s="12">
        <v>3.3</v>
      </c>
      <c r="O12" s="47">
        <v>2</v>
      </c>
      <c r="P12" s="12">
        <v>3</v>
      </c>
      <c r="Q12" s="8"/>
      <c r="R12" s="4"/>
      <c r="S12" s="4"/>
      <c r="T12" s="4"/>
    </row>
    <row r="13" spans="1:20" ht="15.75" customHeight="1" x14ac:dyDescent="0.25">
      <c r="A13" s="69"/>
      <c r="B13" s="11" t="s">
        <v>7</v>
      </c>
      <c r="C13" s="12">
        <v>9</v>
      </c>
      <c r="D13" s="47">
        <v>19</v>
      </c>
      <c r="E13" s="12">
        <v>22</v>
      </c>
      <c r="F13" s="12">
        <v>44</v>
      </c>
      <c r="G13" s="47">
        <v>1.5</v>
      </c>
      <c r="H13" s="12">
        <v>27</v>
      </c>
      <c r="I13" s="8"/>
      <c r="J13" s="12">
        <v>100</v>
      </c>
      <c r="K13" s="47">
        <v>73.7</v>
      </c>
      <c r="L13" s="12">
        <v>86</v>
      </c>
      <c r="M13" s="8"/>
      <c r="N13" s="12">
        <v>3.4</v>
      </c>
      <c r="O13" s="47">
        <v>2.8</v>
      </c>
      <c r="P13" s="12">
        <v>3.1</v>
      </c>
      <c r="Q13" s="8"/>
      <c r="R13" s="4"/>
      <c r="S13" s="4"/>
      <c r="T13" s="4"/>
    </row>
    <row r="14" spans="1:20" ht="15.75" customHeight="1" x14ac:dyDescent="0.25">
      <c r="A14" s="69"/>
      <c r="B14" s="11" t="s">
        <v>10</v>
      </c>
      <c r="C14" s="12">
        <v>11</v>
      </c>
      <c r="D14" s="47">
        <v>16</v>
      </c>
      <c r="E14" s="12">
        <v>20</v>
      </c>
      <c r="F14" s="12">
        <v>27</v>
      </c>
      <c r="G14" s="47">
        <v>18.8</v>
      </c>
      <c r="H14" s="12">
        <v>50</v>
      </c>
      <c r="I14" s="8"/>
      <c r="J14" s="12">
        <v>91</v>
      </c>
      <c r="K14" s="47">
        <v>75</v>
      </c>
      <c r="L14" s="12">
        <v>90</v>
      </c>
      <c r="M14" s="8"/>
      <c r="N14" s="12">
        <v>3.2</v>
      </c>
      <c r="O14" s="47">
        <v>2.9</v>
      </c>
      <c r="P14" s="12">
        <v>3.5</v>
      </c>
      <c r="Q14" s="8"/>
      <c r="R14" s="4"/>
      <c r="S14" s="4"/>
      <c r="T14" s="4"/>
    </row>
    <row r="15" spans="1:20" ht="15.75" customHeight="1" x14ac:dyDescent="0.25">
      <c r="A15" s="69"/>
      <c r="B15" s="11" t="s">
        <v>11</v>
      </c>
      <c r="C15" s="12">
        <v>11</v>
      </c>
      <c r="D15" s="47">
        <v>17</v>
      </c>
      <c r="E15" s="12">
        <v>20</v>
      </c>
      <c r="F15" s="12">
        <v>0</v>
      </c>
      <c r="G15" s="47">
        <v>0</v>
      </c>
      <c r="H15" s="12">
        <v>35</v>
      </c>
      <c r="I15" s="8"/>
      <c r="J15" s="12">
        <v>73</v>
      </c>
      <c r="K15" s="47">
        <v>52.9</v>
      </c>
      <c r="L15" s="12">
        <v>85</v>
      </c>
      <c r="M15" s="8"/>
      <c r="N15" s="12">
        <v>2.7</v>
      </c>
      <c r="O15" s="47">
        <v>2.5</v>
      </c>
      <c r="P15" s="12">
        <v>3.2</v>
      </c>
      <c r="Q15" s="8"/>
      <c r="R15" s="4"/>
      <c r="S15" s="4"/>
      <c r="T15" s="4"/>
    </row>
    <row r="16" spans="1:20" ht="15.75" customHeight="1" x14ac:dyDescent="0.25">
      <c r="A16" s="69"/>
      <c r="B16" s="11" t="s">
        <v>12</v>
      </c>
      <c r="C16" s="12">
        <v>9</v>
      </c>
      <c r="D16" s="47">
        <v>18</v>
      </c>
      <c r="E16" s="12">
        <v>23</v>
      </c>
      <c r="F16" s="12">
        <v>11</v>
      </c>
      <c r="G16" s="47">
        <v>0</v>
      </c>
      <c r="H16" s="12">
        <v>30</v>
      </c>
      <c r="I16" s="8"/>
      <c r="J16" s="12">
        <v>55.5</v>
      </c>
      <c r="K16" s="47">
        <v>33</v>
      </c>
      <c r="L16" s="12">
        <v>91</v>
      </c>
      <c r="M16" s="8"/>
      <c r="N16" s="12">
        <v>2.7</v>
      </c>
      <c r="O16" s="47">
        <v>2.2999999999999998</v>
      </c>
      <c r="P16" s="12">
        <v>3.2</v>
      </c>
      <c r="Q16" s="8"/>
      <c r="R16" s="4"/>
      <c r="S16" s="4"/>
      <c r="T16" s="4"/>
    </row>
    <row r="17" spans="1:20" ht="15.75" customHeight="1" x14ac:dyDescent="0.25">
      <c r="A17" s="75"/>
      <c r="B17" s="11" t="s">
        <v>9</v>
      </c>
      <c r="C17" s="12">
        <v>8</v>
      </c>
      <c r="D17" s="47">
        <v>18</v>
      </c>
      <c r="E17" s="12">
        <v>23</v>
      </c>
      <c r="F17" s="12">
        <v>12.5</v>
      </c>
      <c r="G17" s="47">
        <v>5.6</v>
      </c>
      <c r="H17" s="12">
        <v>26</v>
      </c>
      <c r="I17" s="8"/>
      <c r="J17" s="12">
        <v>75</v>
      </c>
      <c r="K17" s="47">
        <v>50</v>
      </c>
      <c r="L17" s="12">
        <v>87</v>
      </c>
      <c r="M17" s="8"/>
      <c r="N17" s="12">
        <v>2.9</v>
      </c>
      <c r="O17" s="47">
        <v>2.6</v>
      </c>
      <c r="P17" s="12">
        <v>3.1</v>
      </c>
      <c r="Q17" s="8"/>
      <c r="R17" s="4"/>
      <c r="S17" s="4"/>
      <c r="T17" s="4"/>
    </row>
    <row r="18" spans="1:20" ht="15.75" customHeight="1" x14ac:dyDescent="0.25">
      <c r="A18" s="60" t="s">
        <v>31</v>
      </c>
      <c r="B18" s="11" t="s">
        <v>6</v>
      </c>
      <c r="C18" s="12"/>
      <c r="D18" s="47">
        <v>11</v>
      </c>
      <c r="E18" s="12">
        <v>20</v>
      </c>
      <c r="F18" s="12"/>
      <c r="G18" s="47">
        <v>0</v>
      </c>
      <c r="H18" s="12">
        <v>33</v>
      </c>
      <c r="I18" s="8"/>
      <c r="J18" s="12"/>
      <c r="K18" s="47">
        <v>27</v>
      </c>
      <c r="L18" s="12">
        <v>73</v>
      </c>
      <c r="M18" s="8"/>
      <c r="N18" s="12"/>
      <c r="O18" s="47">
        <v>2.2999999999999998</v>
      </c>
      <c r="P18" s="12">
        <v>3.1</v>
      </c>
      <c r="Q18" s="8"/>
      <c r="R18" s="4"/>
      <c r="S18" s="4"/>
      <c r="T18" s="4"/>
    </row>
    <row r="19" spans="1:20" ht="15.75" customHeight="1" x14ac:dyDescent="0.25">
      <c r="A19" s="61"/>
      <c r="B19" s="11" t="s">
        <v>7</v>
      </c>
      <c r="C19" s="12"/>
      <c r="D19" s="47">
        <v>11</v>
      </c>
      <c r="E19" s="12">
        <v>15</v>
      </c>
      <c r="F19" s="12"/>
      <c r="G19" s="47">
        <v>45.5</v>
      </c>
      <c r="H19" s="12">
        <v>47</v>
      </c>
      <c r="I19" s="8"/>
      <c r="J19" s="12"/>
      <c r="K19" s="47">
        <v>63.7</v>
      </c>
      <c r="L19" s="12">
        <v>87</v>
      </c>
      <c r="M19" s="8"/>
      <c r="N19" s="12"/>
      <c r="O19" s="47">
        <v>3</v>
      </c>
      <c r="P19" s="12">
        <v>3.3</v>
      </c>
      <c r="Q19" s="8"/>
      <c r="R19" s="4"/>
      <c r="S19" s="4"/>
      <c r="T19" s="4"/>
    </row>
    <row r="20" spans="1:20" ht="15.75" customHeight="1" x14ac:dyDescent="0.25">
      <c r="A20" s="61"/>
      <c r="B20" s="13" t="s">
        <v>13</v>
      </c>
      <c r="C20" s="12"/>
      <c r="D20" s="47">
        <v>12</v>
      </c>
      <c r="E20" s="12">
        <v>16</v>
      </c>
      <c r="F20" s="12"/>
      <c r="G20" s="47">
        <v>8.3000000000000007</v>
      </c>
      <c r="H20" s="12">
        <v>50</v>
      </c>
      <c r="I20" s="8"/>
      <c r="J20" s="12"/>
      <c r="K20" s="47">
        <v>25</v>
      </c>
      <c r="L20" s="12">
        <v>100</v>
      </c>
      <c r="M20" s="8"/>
      <c r="N20" s="12"/>
      <c r="O20" s="47">
        <v>2.2999999999999998</v>
      </c>
      <c r="P20" s="12">
        <v>3.5</v>
      </c>
      <c r="Q20" s="8"/>
      <c r="R20" s="4"/>
      <c r="S20" s="4"/>
      <c r="T20" s="4"/>
    </row>
    <row r="21" spans="1:20" ht="15.75" customHeight="1" x14ac:dyDescent="0.25">
      <c r="A21" s="61"/>
      <c r="B21" s="13" t="s">
        <v>11</v>
      </c>
      <c r="C21" s="12"/>
      <c r="D21" s="47">
        <v>11</v>
      </c>
      <c r="E21" s="12">
        <v>20</v>
      </c>
      <c r="F21" s="12"/>
      <c r="G21" s="47">
        <v>0</v>
      </c>
      <c r="H21" s="12">
        <v>35</v>
      </c>
      <c r="I21" s="8"/>
      <c r="J21" s="12"/>
      <c r="K21" s="47">
        <v>45.5</v>
      </c>
      <c r="L21" s="12">
        <v>85</v>
      </c>
      <c r="M21" s="8"/>
      <c r="N21" s="12"/>
      <c r="O21" s="47">
        <v>2.5</v>
      </c>
      <c r="P21" s="12">
        <v>3.1</v>
      </c>
      <c r="Q21" s="8"/>
      <c r="R21" s="4"/>
      <c r="S21" s="4"/>
      <c r="T21" s="4"/>
    </row>
    <row r="22" spans="1:20" ht="15.75" customHeight="1" x14ac:dyDescent="0.25">
      <c r="A22" s="61"/>
      <c r="B22" s="13" t="s">
        <v>10</v>
      </c>
      <c r="C22" s="12"/>
      <c r="D22" s="47">
        <v>11</v>
      </c>
      <c r="E22" s="12">
        <v>1</v>
      </c>
      <c r="F22" s="12"/>
      <c r="G22" s="47">
        <v>18.2</v>
      </c>
      <c r="H22" s="12">
        <v>29</v>
      </c>
      <c r="I22" s="8"/>
      <c r="J22" s="12"/>
      <c r="K22" s="47">
        <v>81.8</v>
      </c>
      <c r="L22" s="12">
        <v>94</v>
      </c>
      <c r="M22" s="8"/>
      <c r="N22" s="12"/>
      <c r="O22" s="47">
        <v>3</v>
      </c>
      <c r="P22" s="12">
        <v>3.2</v>
      </c>
      <c r="Q22" s="8"/>
      <c r="R22" s="4"/>
      <c r="S22" s="4"/>
      <c r="T22" s="4"/>
    </row>
    <row r="23" spans="1:20" ht="15.75" customHeight="1" x14ac:dyDescent="0.25">
      <c r="A23" s="61"/>
      <c r="B23" s="13" t="s">
        <v>9</v>
      </c>
      <c r="C23" s="12"/>
      <c r="D23" s="47">
        <v>16</v>
      </c>
      <c r="E23" s="12">
        <v>16</v>
      </c>
      <c r="F23" s="12"/>
      <c r="G23" s="47">
        <v>31</v>
      </c>
      <c r="H23" s="12">
        <v>31</v>
      </c>
      <c r="I23" s="8"/>
      <c r="J23" s="12"/>
      <c r="K23" s="47">
        <v>94</v>
      </c>
      <c r="L23" s="12">
        <v>94</v>
      </c>
      <c r="M23" s="8"/>
      <c r="N23" s="12"/>
      <c r="O23" s="47">
        <v>3.3</v>
      </c>
      <c r="P23" s="12">
        <v>3.3</v>
      </c>
      <c r="Q23" s="8"/>
      <c r="R23" s="4"/>
      <c r="S23" s="4"/>
      <c r="T23" s="4"/>
    </row>
    <row r="24" spans="1:20" ht="15.75" customHeight="1" x14ac:dyDescent="0.25">
      <c r="A24" s="61"/>
      <c r="B24" s="11" t="s">
        <v>12</v>
      </c>
      <c r="C24" s="12"/>
      <c r="D24" s="47">
        <v>12</v>
      </c>
      <c r="E24" s="12">
        <v>15</v>
      </c>
      <c r="F24" s="12"/>
      <c r="G24" s="47">
        <v>0</v>
      </c>
      <c r="H24" s="12">
        <v>33</v>
      </c>
      <c r="I24" s="8"/>
      <c r="J24" s="12"/>
      <c r="K24" s="47">
        <v>41.7</v>
      </c>
      <c r="L24" s="12">
        <v>87</v>
      </c>
      <c r="M24" s="8"/>
      <c r="N24" s="12"/>
      <c r="O24" s="47">
        <v>2.4</v>
      </c>
      <c r="P24" s="12">
        <v>3.2</v>
      </c>
      <c r="Q24" s="8"/>
      <c r="R24" s="4"/>
      <c r="S24" s="4"/>
      <c r="T24" s="4"/>
    </row>
    <row r="25" spans="1:20" ht="15.75" customHeight="1" x14ac:dyDescent="0.25">
      <c r="A25" s="61"/>
      <c r="B25" s="13" t="s">
        <v>14</v>
      </c>
      <c r="C25" s="12"/>
      <c r="D25" s="47">
        <v>11</v>
      </c>
      <c r="E25" s="12">
        <v>4</v>
      </c>
      <c r="F25" s="12"/>
      <c r="G25" s="47">
        <v>45.5</v>
      </c>
      <c r="H25" s="12">
        <v>38</v>
      </c>
      <c r="I25" s="8"/>
      <c r="J25" s="12"/>
      <c r="K25" s="47">
        <v>54.6</v>
      </c>
      <c r="L25" s="12">
        <v>75</v>
      </c>
      <c r="M25" s="8"/>
      <c r="N25" s="12"/>
      <c r="O25" s="47">
        <v>3</v>
      </c>
      <c r="P25" s="12">
        <v>3.1</v>
      </c>
      <c r="Q25" s="8"/>
      <c r="R25" s="4"/>
      <c r="S25" s="4"/>
      <c r="T25" s="4"/>
    </row>
    <row r="26" spans="1:20" ht="15.75" customHeight="1" x14ac:dyDescent="0.25">
      <c r="A26" s="61"/>
      <c r="B26" s="13" t="s">
        <v>15</v>
      </c>
      <c r="C26" s="12"/>
      <c r="D26" s="47"/>
      <c r="E26" s="12"/>
      <c r="F26" s="12"/>
      <c r="G26" s="47"/>
      <c r="H26" s="12"/>
      <c r="I26" s="8"/>
      <c r="J26" s="12"/>
      <c r="K26" s="47"/>
      <c r="L26" s="12"/>
      <c r="M26" s="8"/>
      <c r="N26" s="12"/>
      <c r="O26" s="47"/>
      <c r="P26" s="12"/>
      <c r="Q26" s="8"/>
      <c r="R26" s="4"/>
      <c r="S26" s="4"/>
      <c r="T26" s="4"/>
    </row>
    <row r="27" spans="1:20" ht="15.75" customHeight="1" x14ac:dyDescent="0.25">
      <c r="A27" s="62"/>
      <c r="B27" s="13" t="s">
        <v>16</v>
      </c>
      <c r="C27" s="12"/>
      <c r="D27" s="47"/>
      <c r="E27" s="12"/>
      <c r="F27" s="12"/>
      <c r="G27" s="47"/>
      <c r="H27" s="12"/>
      <c r="I27" s="8"/>
      <c r="J27" s="12"/>
      <c r="K27" s="47"/>
      <c r="L27" s="12"/>
      <c r="M27" s="8"/>
      <c r="N27" s="12"/>
      <c r="O27" s="47"/>
      <c r="P27" s="12"/>
      <c r="Q27" s="8"/>
      <c r="R27" s="4"/>
      <c r="S27" s="4"/>
      <c r="T27" s="4"/>
    </row>
    <row r="28" spans="1:20" ht="15.75" customHeight="1" x14ac:dyDescent="0.25">
      <c r="A28" s="60" t="s">
        <v>32</v>
      </c>
      <c r="B28" s="11" t="s">
        <v>6</v>
      </c>
      <c r="C28" s="12"/>
      <c r="D28" s="47"/>
      <c r="E28" s="12">
        <v>8</v>
      </c>
      <c r="F28" s="12"/>
      <c r="G28" s="47"/>
      <c r="H28" s="12">
        <v>37</v>
      </c>
      <c r="I28" s="8"/>
      <c r="J28" s="12"/>
      <c r="K28" s="47"/>
      <c r="L28" s="12">
        <v>87</v>
      </c>
      <c r="M28" s="8"/>
      <c r="N28" s="12"/>
      <c r="O28" s="47"/>
      <c r="P28" s="12">
        <v>3.3</v>
      </c>
      <c r="Q28" s="8"/>
      <c r="R28" s="4"/>
      <c r="S28" s="4"/>
      <c r="T28" s="4"/>
    </row>
    <row r="29" spans="1:20" ht="15.75" customHeight="1" x14ac:dyDescent="0.25">
      <c r="A29" s="61"/>
      <c r="B29" s="11" t="s">
        <v>7</v>
      </c>
      <c r="C29" s="12"/>
      <c r="D29" s="47"/>
      <c r="E29" s="12">
        <v>8</v>
      </c>
      <c r="F29" s="12"/>
      <c r="G29" s="47"/>
      <c r="H29" s="12">
        <v>25</v>
      </c>
      <c r="I29" s="8"/>
      <c r="J29" s="12"/>
      <c r="K29" s="47"/>
      <c r="L29" s="12">
        <v>62</v>
      </c>
      <c r="M29" s="8"/>
      <c r="N29" s="12"/>
      <c r="O29" s="47"/>
      <c r="P29" s="12">
        <v>2.9</v>
      </c>
      <c r="Q29" s="8"/>
      <c r="R29" s="4"/>
      <c r="S29" s="4"/>
      <c r="T29" s="4"/>
    </row>
    <row r="30" spans="1:20" ht="15.75" customHeight="1" x14ac:dyDescent="0.25">
      <c r="A30" s="61"/>
      <c r="B30" s="13" t="s">
        <v>9</v>
      </c>
      <c r="C30" s="12"/>
      <c r="D30" s="47"/>
      <c r="E30" s="12">
        <v>10</v>
      </c>
      <c r="F30" s="12"/>
      <c r="G30" s="47"/>
      <c r="H30" s="12">
        <v>40</v>
      </c>
      <c r="I30" s="8"/>
      <c r="J30" s="12"/>
      <c r="K30" s="47"/>
      <c r="L30" s="12">
        <v>100</v>
      </c>
      <c r="M30" s="8"/>
      <c r="N30" s="12"/>
      <c r="O30" s="47"/>
      <c r="P30" s="12">
        <v>3.4</v>
      </c>
      <c r="Q30" s="8"/>
      <c r="R30" s="4"/>
      <c r="S30" s="4"/>
      <c r="T30" s="4"/>
    </row>
    <row r="31" spans="1:20" ht="15.75" customHeight="1" x14ac:dyDescent="0.25">
      <c r="A31" s="61"/>
      <c r="B31" s="13" t="s">
        <v>10</v>
      </c>
      <c r="C31" s="12"/>
      <c r="D31" s="47"/>
      <c r="E31" s="12">
        <v>9</v>
      </c>
      <c r="F31" s="12"/>
      <c r="G31" s="47"/>
      <c r="H31" s="12">
        <v>44</v>
      </c>
      <c r="I31" s="8"/>
      <c r="J31" s="12"/>
      <c r="K31" s="47"/>
      <c r="L31" s="12">
        <v>77</v>
      </c>
      <c r="M31" s="8"/>
      <c r="N31" s="12"/>
      <c r="O31" s="47"/>
      <c r="P31" s="12">
        <v>3.2</v>
      </c>
      <c r="Q31" s="8"/>
      <c r="R31" s="4"/>
      <c r="S31" s="4"/>
      <c r="T31" s="4"/>
    </row>
    <row r="32" spans="1:20" ht="15.75" customHeight="1" x14ac:dyDescent="0.25">
      <c r="A32" s="61"/>
      <c r="B32" s="11" t="s">
        <v>12</v>
      </c>
      <c r="C32" s="12"/>
      <c r="D32" s="47"/>
      <c r="E32" s="12">
        <v>9</v>
      </c>
      <c r="F32" s="12"/>
      <c r="G32" s="47"/>
      <c r="H32" s="12">
        <v>33</v>
      </c>
      <c r="I32" s="8"/>
      <c r="J32" s="12"/>
      <c r="K32" s="47"/>
      <c r="L32" s="12">
        <v>77</v>
      </c>
      <c r="M32" s="8"/>
      <c r="N32" s="12"/>
      <c r="O32" s="47"/>
      <c r="P32" s="12">
        <v>3.1</v>
      </c>
      <c r="Q32" s="8"/>
      <c r="R32" s="4"/>
      <c r="S32" s="4"/>
      <c r="T32" s="4"/>
    </row>
    <row r="33" spans="1:20" ht="15.75" customHeight="1" x14ac:dyDescent="0.25">
      <c r="A33" s="61"/>
      <c r="B33" s="13" t="s">
        <v>11</v>
      </c>
      <c r="C33" s="12"/>
      <c r="D33" s="47"/>
      <c r="E33" s="12">
        <v>9</v>
      </c>
      <c r="F33" s="12"/>
      <c r="G33" s="47"/>
      <c r="H33" s="12">
        <v>44</v>
      </c>
      <c r="I33" s="8"/>
      <c r="J33" s="12"/>
      <c r="K33" s="47"/>
      <c r="L33" s="12">
        <v>77</v>
      </c>
      <c r="M33" s="8"/>
      <c r="N33" s="12"/>
      <c r="O33" s="47"/>
      <c r="P33" s="12">
        <v>3.3</v>
      </c>
      <c r="Q33" s="8"/>
      <c r="R33" s="4"/>
      <c r="S33" s="4"/>
      <c r="T33" s="4"/>
    </row>
    <row r="34" spans="1:20" ht="15.75" customHeight="1" x14ac:dyDescent="0.25">
      <c r="A34" s="61"/>
      <c r="B34" s="13" t="s">
        <v>13</v>
      </c>
      <c r="C34" s="12"/>
      <c r="D34" s="47"/>
      <c r="E34" s="12">
        <v>8</v>
      </c>
      <c r="F34" s="12"/>
      <c r="G34" s="47"/>
      <c r="H34" s="12">
        <v>25</v>
      </c>
      <c r="I34" s="8"/>
      <c r="J34" s="12"/>
      <c r="K34" s="47"/>
      <c r="L34" s="12">
        <v>100</v>
      </c>
      <c r="M34" s="8"/>
      <c r="N34" s="12"/>
      <c r="O34" s="47"/>
      <c r="P34" s="12">
        <v>3.3</v>
      </c>
      <c r="Q34" s="8"/>
      <c r="R34" s="4"/>
      <c r="S34" s="4"/>
      <c r="T34" s="4"/>
    </row>
    <row r="35" spans="1:20" ht="15.75" customHeight="1" x14ac:dyDescent="0.25">
      <c r="A35" s="62"/>
      <c r="B35" s="11" t="s">
        <v>17</v>
      </c>
      <c r="C35" s="12"/>
      <c r="D35" s="47"/>
      <c r="E35" s="12">
        <v>10</v>
      </c>
      <c r="F35" s="12"/>
      <c r="G35" s="47"/>
      <c r="H35" s="12">
        <v>40</v>
      </c>
      <c r="I35" s="8"/>
      <c r="J35" s="12"/>
      <c r="K35" s="47"/>
      <c r="L35" s="12">
        <v>90</v>
      </c>
      <c r="M35" s="8"/>
      <c r="N35" s="12"/>
      <c r="O35" s="47"/>
      <c r="P35" s="12">
        <v>3.3</v>
      </c>
      <c r="Q35" s="8"/>
      <c r="R35" s="4"/>
      <c r="S35" s="4"/>
      <c r="T35" s="4"/>
    </row>
    <row r="36" spans="1:20" ht="15.75" customHeight="1" x14ac:dyDescent="0.25">
      <c r="A36" s="3">
        <v>10</v>
      </c>
      <c r="B36" s="13" t="s">
        <v>18</v>
      </c>
      <c r="C36" s="12"/>
      <c r="D36" s="47"/>
      <c r="E36" s="12"/>
      <c r="F36" s="12"/>
      <c r="G36" s="47"/>
      <c r="H36" s="12"/>
      <c r="I36" s="8"/>
      <c r="J36" s="12"/>
      <c r="K36" s="47"/>
      <c r="L36" s="12"/>
      <c r="M36" s="8"/>
      <c r="N36" s="12"/>
      <c r="O36" s="47"/>
      <c r="P36" s="12"/>
      <c r="Q36" s="8"/>
      <c r="R36" s="4"/>
      <c r="S36" s="4"/>
      <c r="T36" s="4"/>
    </row>
    <row r="37" spans="1:20" ht="15.75" customHeight="1" x14ac:dyDescent="0.25">
      <c r="A37" s="72">
        <v>11</v>
      </c>
      <c r="B37" s="13" t="s">
        <v>19</v>
      </c>
      <c r="C37" s="12">
        <v>5</v>
      </c>
      <c r="D37" s="47">
        <v>7</v>
      </c>
      <c r="E37" s="12"/>
      <c r="F37" s="12">
        <v>60</v>
      </c>
      <c r="G37" s="47">
        <v>14</v>
      </c>
      <c r="H37" s="12"/>
      <c r="I37" s="8"/>
      <c r="J37" s="12">
        <v>100</v>
      </c>
      <c r="K37" s="47">
        <v>57</v>
      </c>
      <c r="L37" s="12"/>
      <c r="M37" s="8"/>
      <c r="N37" s="12">
        <v>3.6</v>
      </c>
      <c r="O37" s="47">
        <v>2.7</v>
      </c>
      <c r="P37" s="12"/>
      <c r="Q37" s="8"/>
      <c r="R37" s="4"/>
      <c r="S37" s="4"/>
      <c r="T37" s="4"/>
    </row>
    <row r="38" spans="1:20" ht="15.75" customHeight="1" x14ac:dyDescent="0.25">
      <c r="A38" s="72"/>
      <c r="B38" s="13" t="s">
        <v>20</v>
      </c>
      <c r="C38" s="12">
        <v>5</v>
      </c>
      <c r="D38" s="47">
        <v>15</v>
      </c>
      <c r="E38" s="12"/>
      <c r="F38" s="12">
        <v>20</v>
      </c>
      <c r="G38" s="47">
        <v>0</v>
      </c>
      <c r="H38" s="12"/>
      <c r="I38" s="8"/>
      <c r="J38" s="12">
        <v>80</v>
      </c>
      <c r="K38" s="47">
        <v>40</v>
      </c>
      <c r="L38" s="12"/>
      <c r="M38" s="8"/>
      <c r="N38" s="12">
        <v>3</v>
      </c>
      <c r="O38" s="47">
        <v>2.4</v>
      </c>
      <c r="P38" s="12"/>
      <c r="Q38" s="8"/>
      <c r="R38" s="4"/>
      <c r="S38" s="4"/>
      <c r="T38" s="4"/>
    </row>
    <row r="39" spans="1:20" ht="15.75" customHeight="1" x14ac:dyDescent="0.25">
      <c r="A39" s="72"/>
      <c r="B39" s="13" t="s">
        <v>17</v>
      </c>
      <c r="C39" s="12">
        <v>5</v>
      </c>
      <c r="D39" s="47">
        <v>7</v>
      </c>
      <c r="E39" s="12"/>
      <c r="F39" s="12">
        <v>0</v>
      </c>
      <c r="G39" s="47">
        <v>14.3</v>
      </c>
      <c r="H39" s="12"/>
      <c r="I39" s="8"/>
      <c r="J39" s="12">
        <v>80</v>
      </c>
      <c r="K39" s="47">
        <v>28.6</v>
      </c>
      <c r="L39" s="12"/>
      <c r="M39" s="8"/>
      <c r="N39" s="12">
        <v>2.8</v>
      </c>
      <c r="O39" s="47">
        <v>2.4</v>
      </c>
      <c r="P39" s="12"/>
      <c r="Q39" s="8"/>
      <c r="R39" s="4"/>
      <c r="S39" s="4"/>
      <c r="T39" s="4"/>
    </row>
    <row r="40" spans="1:20" ht="15.75" customHeight="1" x14ac:dyDescent="0.25">
      <c r="A40" s="72"/>
      <c r="B40" s="13" t="s">
        <v>13</v>
      </c>
      <c r="C40" s="12">
        <v>8</v>
      </c>
      <c r="D40" s="47">
        <v>6</v>
      </c>
      <c r="E40" s="12"/>
      <c r="F40" s="12">
        <v>37.5</v>
      </c>
      <c r="G40" s="47">
        <v>0</v>
      </c>
      <c r="H40" s="12"/>
      <c r="I40" s="8"/>
      <c r="J40" s="12">
        <v>63</v>
      </c>
      <c r="K40" s="47">
        <v>66.7</v>
      </c>
      <c r="L40" s="12"/>
      <c r="M40" s="8"/>
      <c r="N40" s="12">
        <v>3</v>
      </c>
      <c r="O40" s="47">
        <v>2.7</v>
      </c>
      <c r="P40" s="12"/>
      <c r="Q40" s="8"/>
      <c r="R40" s="4"/>
      <c r="S40" s="4"/>
      <c r="T40" s="4"/>
    </row>
    <row r="41" spans="1:20" ht="15.75" customHeight="1" x14ac:dyDescent="0.25">
      <c r="A41" s="72"/>
      <c r="B41" s="13" t="s">
        <v>10</v>
      </c>
      <c r="C41" s="12">
        <v>1</v>
      </c>
      <c r="D41" s="47">
        <v>5</v>
      </c>
      <c r="E41" s="12"/>
      <c r="F41" s="12">
        <v>100</v>
      </c>
      <c r="G41" s="47">
        <v>80</v>
      </c>
      <c r="H41" s="12"/>
      <c r="I41" s="8"/>
      <c r="J41" s="12">
        <v>100</v>
      </c>
      <c r="K41" s="47">
        <v>100</v>
      </c>
      <c r="L41" s="12"/>
      <c r="M41" s="8"/>
      <c r="N41" s="12">
        <v>4</v>
      </c>
      <c r="O41" s="47">
        <v>3.8</v>
      </c>
      <c r="P41" s="12"/>
      <c r="Q41" s="8"/>
      <c r="R41" s="4"/>
      <c r="S41" s="4"/>
      <c r="T41" s="4"/>
    </row>
    <row r="42" spans="1:20" ht="15.75" customHeight="1" x14ac:dyDescent="0.25">
      <c r="A42" s="72"/>
      <c r="B42" s="13" t="s">
        <v>21</v>
      </c>
      <c r="C42" s="12"/>
      <c r="D42" s="47"/>
      <c r="E42" s="12"/>
      <c r="F42" s="12"/>
      <c r="G42" s="47"/>
      <c r="H42" s="12"/>
      <c r="I42" s="8"/>
      <c r="J42" s="12"/>
      <c r="K42" s="47"/>
      <c r="L42" s="12"/>
      <c r="M42" s="8"/>
      <c r="N42" s="12"/>
      <c r="O42" s="47"/>
      <c r="P42" s="12"/>
      <c r="Q42" s="8"/>
      <c r="R42" s="4"/>
      <c r="S42" s="4"/>
      <c r="T42" s="4"/>
    </row>
    <row r="43" spans="1:20" ht="31.5" customHeight="1" x14ac:dyDescent="0.25">
      <c r="A43" s="72"/>
      <c r="B43" s="13" t="s">
        <v>22</v>
      </c>
      <c r="C43" s="12">
        <v>0</v>
      </c>
      <c r="D43" s="47"/>
      <c r="E43" s="12"/>
      <c r="F43" s="12">
        <v>0</v>
      </c>
      <c r="G43" s="47"/>
      <c r="H43" s="12"/>
      <c r="I43" s="8"/>
      <c r="J43" s="12">
        <v>0</v>
      </c>
      <c r="K43" s="47"/>
      <c r="L43" s="12"/>
      <c r="M43" s="8"/>
      <c r="N43" s="12">
        <v>0</v>
      </c>
      <c r="O43" s="47"/>
      <c r="P43" s="12"/>
      <c r="Q43" s="8"/>
      <c r="R43" s="4"/>
      <c r="S43" s="4"/>
      <c r="T43" s="4"/>
    </row>
    <row r="44" spans="1:20" ht="38.25" x14ac:dyDescent="0.25">
      <c r="A44" s="72"/>
      <c r="B44" s="13" t="s">
        <v>23</v>
      </c>
      <c r="C44" s="12">
        <v>0</v>
      </c>
      <c r="D44" s="47">
        <v>7</v>
      </c>
      <c r="E44" s="12"/>
      <c r="F44" s="12">
        <v>0</v>
      </c>
      <c r="G44" s="47">
        <v>0</v>
      </c>
      <c r="H44" s="12"/>
      <c r="I44" s="8"/>
      <c r="J44" s="12">
        <v>0</v>
      </c>
      <c r="K44" s="47">
        <v>57</v>
      </c>
      <c r="L44" s="12"/>
      <c r="M44" s="8"/>
      <c r="N44" s="12">
        <v>0</v>
      </c>
      <c r="O44" s="47">
        <v>2.6</v>
      </c>
      <c r="P44" s="12"/>
      <c r="Q44" s="8"/>
      <c r="R44" s="4"/>
      <c r="S44" s="4"/>
      <c r="T44" s="4"/>
    </row>
    <row r="45" spans="1:20" ht="25.5" x14ac:dyDescent="0.25">
      <c r="A45" s="72"/>
      <c r="B45" s="13" t="s">
        <v>24</v>
      </c>
      <c r="C45" s="12"/>
      <c r="D45" s="47"/>
      <c r="E45" s="12"/>
      <c r="F45" s="12"/>
      <c r="G45" s="47"/>
      <c r="H45" s="12"/>
      <c r="I45" s="8"/>
      <c r="J45" s="12"/>
      <c r="K45" s="47"/>
      <c r="L45" s="12"/>
      <c r="M45" s="8"/>
      <c r="N45" s="12"/>
      <c r="O45" s="47"/>
      <c r="P45" s="12"/>
      <c r="Q45" s="8"/>
      <c r="R45" s="4"/>
      <c r="S45" s="4"/>
      <c r="T45" s="4"/>
    </row>
    <row r="46" spans="1:20" ht="38.25" x14ac:dyDescent="0.25">
      <c r="A46" s="72"/>
      <c r="B46" s="13" t="s">
        <v>25</v>
      </c>
      <c r="C46" s="12"/>
      <c r="D46" s="47"/>
      <c r="E46" s="12"/>
      <c r="F46" s="12"/>
      <c r="G46" s="47"/>
      <c r="H46" s="12"/>
      <c r="I46" s="8"/>
      <c r="J46" s="12"/>
      <c r="K46" s="47"/>
      <c r="L46" s="12"/>
      <c r="M46" s="8"/>
      <c r="N46" s="12"/>
      <c r="O46" s="47"/>
      <c r="P46" s="12"/>
      <c r="Q46" s="8"/>
      <c r="R46" s="4"/>
      <c r="S46" s="4"/>
      <c r="T46" s="4"/>
    </row>
    <row r="47" spans="1:20" ht="38.25" x14ac:dyDescent="0.25">
      <c r="A47" s="72"/>
      <c r="B47" s="13" t="s">
        <v>26</v>
      </c>
      <c r="C47" s="12"/>
      <c r="D47" s="47"/>
      <c r="E47" s="12"/>
      <c r="F47" s="12"/>
      <c r="G47" s="47"/>
      <c r="H47" s="12"/>
      <c r="I47" s="8"/>
      <c r="J47" s="12"/>
      <c r="K47" s="47"/>
      <c r="L47" s="12"/>
      <c r="M47" s="8"/>
      <c r="N47" s="12"/>
      <c r="O47" s="47"/>
      <c r="P47" s="12"/>
      <c r="Q47" s="8"/>
      <c r="R47" s="4"/>
      <c r="S47" s="4"/>
      <c r="T47" s="4"/>
    </row>
    <row r="49" spans="1:17" x14ac:dyDescent="0.25">
      <c r="A49" s="74" t="s">
        <v>33</v>
      </c>
      <c r="B49" s="74"/>
      <c r="C49" s="74"/>
      <c r="D49" s="74"/>
      <c r="E49" s="74"/>
      <c r="F49" s="74"/>
      <c r="G49" s="74"/>
      <c r="H49" s="74"/>
      <c r="I49" s="74"/>
      <c r="J49" s="74"/>
      <c r="K49" s="74"/>
      <c r="L49" s="74"/>
      <c r="M49" s="74"/>
      <c r="N49" s="74"/>
      <c r="O49" s="74"/>
      <c r="P49" s="74"/>
      <c r="Q49" s="74"/>
    </row>
  </sheetData>
  <mergeCells count="15">
    <mergeCell ref="A49:Q49"/>
    <mergeCell ref="A37:A47"/>
    <mergeCell ref="R3:T3"/>
    <mergeCell ref="A12:A17"/>
    <mergeCell ref="A18:A27"/>
    <mergeCell ref="A28:A35"/>
    <mergeCell ref="A5:A7"/>
    <mergeCell ref="A8:A11"/>
    <mergeCell ref="A1:Q2"/>
    <mergeCell ref="A3:A4"/>
    <mergeCell ref="B3:B4"/>
    <mergeCell ref="C3:E3"/>
    <mergeCell ref="F3:I3"/>
    <mergeCell ref="J3:M3"/>
    <mergeCell ref="N3:Q3"/>
  </mergeCells>
  <pageMargins left="0.7" right="0.7" top="0.75" bottom="0.75" header="0.3" footer="0.3"/>
  <pageSetup paperSize="9" scale="7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O25" sqref="O25"/>
    </sheetView>
  </sheetViews>
  <sheetFormatPr defaultRowHeight="15" x14ac:dyDescent="0.25"/>
  <sheetData>
    <row r="1" spans="1:12" x14ac:dyDescent="0.25">
      <c r="A1" s="4" t="s">
        <v>40</v>
      </c>
      <c r="B1" s="4" t="s">
        <v>41</v>
      </c>
      <c r="C1" s="4">
        <v>5</v>
      </c>
      <c r="D1" s="4">
        <v>4</v>
      </c>
      <c r="E1" s="4">
        <v>3</v>
      </c>
      <c r="F1" s="4">
        <v>2</v>
      </c>
      <c r="G1" s="4"/>
      <c r="H1" s="4"/>
      <c r="I1" s="4"/>
      <c r="J1" s="4"/>
      <c r="K1" s="4"/>
      <c r="L1" s="4"/>
    </row>
    <row r="2" spans="1:12" x14ac:dyDescent="0.25">
      <c r="A2" s="4" t="s">
        <v>38</v>
      </c>
      <c r="B2" s="4">
        <v>533</v>
      </c>
      <c r="C2" s="4">
        <v>27</v>
      </c>
      <c r="D2" s="4">
        <v>115</v>
      </c>
      <c r="E2" s="4">
        <v>221</v>
      </c>
      <c r="F2" s="4">
        <v>161</v>
      </c>
      <c r="G2" s="4">
        <f>C2*C1</f>
        <v>135</v>
      </c>
      <c r="H2" s="4">
        <f>D2*4</f>
        <v>460</v>
      </c>
      <c r="I2" s="4">
        <f>E2*3</f>
        <v>663</v>
      </c>
      <c r="J2" s="4">
        <f>F2*2</f>
        <v>322</v>
      </c>
      <c r="K2" s="4">
        <f>G2+H2+I2+J2</f>
        <v>1580</v>
      </c>
      <c r="L2" s="24">
        <f>K2/B2</f>
        <v>2.9643527204502815</v>
      </c>
    </row>
    <row r="3" spans="1:12" x14ac:dyDescent="0.25">
      <c r="A3" s="4" t="s">
        <v>39</v>
      </c>
      <c r="B3" s="4">
        <v>539</v>
      </c>
      <c r="C3" s="4">
        <v>32</v>
      </c>
      <c r="D3" s="4">
        <v>134</v>
      </c>
      <c r="E3" s="4">
        <v>223</v>
      </c>
      <c r="F3" s="4">
        <v>142</v>
      </c>
      <c r="G3" s="4">
        <f>C3*C1</f>
        <v>160</v>
      </c>
      <c r="H3" s="4">
        <f t="shared" ref="H3:H26" si="0">D3*4</f>
        <v>536</v>
      </c>
      <c r="I3" s="4">
        <f t="shared" ref="I3:I26" si="1">E3*3</f>
        <v>669</v>
      </c>
      <c r="J3" s="4">
        <f t="shared" ref="J3:J26" si="2">F3*2</f>
        <v>284</v>
      </c>
      <c r="K3" s="4">
        <f t="shared" ref="K3:K26" si="3">G3+H3+I3+J3</f>
        <v>1649</v>
      </c>
      <c r="L3" s="24">
        <f t="shared" ref="L3:L26" si="4">K3/B3</f>
        <v>3.0593692022263452</v>
      </c>
    </row>
    <row r="4" spans="1:12" x14ac:dyDescent="0.25">
      <c r="A4" s="4" t="s">
        <v>42</v>
      </c>
      <c r="B4" s="4">
        <v>431</v>
      </c>
      <c r="C4" s="4">
        <v>6</v>
      </c>
      <c r="D4" s="4">
        <v>105</v>
      </c>
      <c r="E4" s="4">
        <v>238</v>
      </c>
      <c r="F4" s="4">
        <v>82</v>
      </c>
      <c r="G4" s="4">
        <f>C4*C1</f>
        <v>30</v>
      </c>
      <c r="H4" s="4">
        <f t="shared" si="0"/>
        <v>420</v>
      </c>
      <c r="I4" s="4">
        <f t="shared" si="1"/>
        <v>714</v>
      </c>
      <c r="J4" s="4">
        <f t="shared" si="2"/>
        <v>164</v>
      </c>
      <c r="K4" s="4">
        <f t="shared" si="3"/>
        <v>1328</v>
      </c>
      <c r="L4" s="24">
        <f t="shared" si="4"/>
        <v>3.0812064965197217</v>
      </c>
    </row>
    <row r="5" spans="1:12" x14ac:dyDescent="0.25">
      <c r="A5" s="4" t="s">
        <v>43</v>
      </c>
      <c r="B5" s="4">
        <v>491</v>
      </c>
      <c r="C5" s="4">
        <v>12</v>
      </c>
      <c r="D5" s="4">
        <v>156</v>
      </c>
      <c r="E5" s="4">
        <v>255</v>
      </c>
      <c r="F5" s="4">
        <v>68</v>
      </c>
      <c r="G5" s="4">
        <f>C5*C1</f>
        <v>60</v>
      </c>
      <c r="H5" s="4">
        <f t="shared" si="0"/>
        <v>624</v>
      </c>
      <c r="I5" s="4">
        <f t="shared" si="1"/>
        <v>765</v>
      </c>
      <c r="J5" s="4">
        <f t="shared" si="2"/>
        <v>136</v>
      </c>
      <c r="K5" s="4">
        <f t="shared" si="3"/>
        <v>1585</v>
      </c>
      <c r="L5" s="24">
        <f t="shared" si="4"/>
        <v>3.2281059063136457</v>
      </c>
    </row>
    <row r="6" spans="1:12" x14ac:dyDescent="0.25">
      <c r="A6" s="4" t="s">
        <v>44</v>
      </c>
      <c r="B6" s="4">
        <v>497</v>
      </c>
      <c r="C6" s="4">
        <v>9</v>
      </c>
      <c r="D6" s="4">
        <v>11</v>
      </c>
      <c r="E6" s="4">
        <v>278</v>
      </c>
      <c r="F6" s="4">
        <v>99</v>
      </c>
      <c r="G6" s="4">
        <f>C6*5</f>
        <v>45</v>
      </c>
      <c r="H6" s="4">
        <f t="shared" si="0"/>
        <v>44</v>
      </c>
      <c r="I6" s="4">
        <f t="shared" si="1"/>
        <v>834</v>
      </c>
      <c r="J6" s="4">
        <f t="shared" si="2"/>
        <v>198</v>
      </c>
      <c r="K6" s="4">
        <f t="shared" si="3"/>
        <v>1121</v>
      </c>
      <c r="L6" s="24">
        <f t="shared" si="4"/>
        <v>2.2555331991951708</v>
      </c>
    </row>
    <row r="7" spans="1:12" x14ac:dyDescent="0.25">
      <c r="A7" s="4" t="s">
        <v>45</v>
      </c>
      <c r="B7" s="4">
        <v>550</v>
      </c>
      <c r="C7" s="4">
        <v>3</v>
      </c>
      <c r="D7" s="4">
        <v>117</v>
      </c>
      <c r="E7" s="4">
        <v>366</v>
      </c>
      <c r="F7" s="4">
        <v>64</v>
      </c>
      <c r="G7" s="4">
        <f>C7*5</f>
        <v>15</v>
      </c>
      <c r="H7" s="4">
        <f t="shared" si="0"/>
        <v>468</v>
      </c>
      <c r="I7" s="4">
        <f t="shared" si="1"/>
        <v>1098</v>
      </c>
      <c r="J7" s="4">
        <f t="shared" si="2"/>
        <v>128</v>
      </c>
      <c r="K7" s="4">
        <f t="shared" si="3"/>
        <v>1709</v>
      </c>
      <c r="L7" s="24">
        <f t="shared" si="4"/>
        <v>3.1072727272727274</v>
      </c>
    </row>
    <row r="8" spans="1:12" x14ac:dyDescent="0.25">
      <c r="A8" s="4" t="s">
        <v>46</v>
      </c>
      <c r="B8" s="4"/>
      <c r="C8" s="4"/>
      <c r="D8" s="4"/>
      <c r="E8" s="4"/>
      <c r="F8" s="4"/>
      <c r="G8" s="4">
        <f t="shared" ref="G8:G26" si="5">C8*5</f>
        <v>0</v>
      </c>
      <c r="H8" s="4">
        <f t="shared" si="0"/>
        <v>0</v>
      </c>
      <c r="I8" s="4">
        <f t="shared" si="1"/>
        <v>0</v>
      </c>
      <c r="J8" s="4">
        <f t="shared" si="2"/>
        <v>0</v>
      </c>
      <c r="K8" s="4">
        <f t="shared" si="3"/>
        <v>0</v>
      </c>
      <c r="L8" s="24" t="e">
        <f t="shared" si="4"/>
        <v>#DIV/0!</v>
      </c>
    </row>
    <row r="9" spans="1:12" x14ac:dyDescent="0.25">
      <c r="A9" s="4" t="s">
        <v>38</v>
      </c>
      <c r="B9" s="4">
        <v>381</v>
      </c>
      <c r="C9" s="4">
        <v>11</v>
      </c>
      <c r="D9" s="4">
        <v>72</v>
      </c>
      <c r="E9" s="4">
        <v>156</v>
      </c>
      <c r="F9" s="4">
        <v>142</v>
      </c>
      <c r="G9" s="4">
        <f t="shared" si="5"/>
        <v>55</v>
      </c>
      <c r="H9" s="4">
        <f t="shared" si="0"/>
        <v>288</v>
      </c>
      <c r="I9" s="4">
        <f t="shared" si="1"/>
        <v>468</v>
      </c>
      <c r="J9" s="4">
        <f t="shared" si="2"/>
        <v>284</v>
      </c>
      <c r="K9" s="4">
        <f t="shared" si="3"/>
        <v>1095</v>
      </c>
      <c r="L9" s="24">
        <f t="shared" si="4"/>
        <v>2.8740157480314958</v>
      </c>
    </row>
    <row r="10" spans="1:12" x14ac:dyDescent="0.25">
      <c r="A10" s="4" t="s">
        <v>39</v>
      </c>
      <c r="B10" s="4">
        <v>400</v>
      </c>
      <c r="C10" s="4">
        <v>7</v>
      </c>
      <c r="D10" s="4">
        <v>66</v>
      </c>
      <c r="E10" s="4">
        <v>226</v>
      </c>
      <c r="F10" s="4">
        <v>101</v>
      </c>
      <c r="G10" s="4">
        <f t="shared" si="5"/>
        <v>35</v>
      </c>
      <c r="H10" s="4">
        <f t="shared" si="0"/>
        <v>264</v>
      </c>
      <c r="I10" s="4">
        <f t="shared" si="1"/>
        <v>678</v>
      </c>
      <c r="J10" s="4">
        <f t="shared" si="2"/>
        <v>202</v>
      </c>
      <c r="K10" s="4">
        <f t="shared" si="3"/>
        <v>1179</v>
      </c>
      <c r="L10" s="24">
        <f t="shared" si="4"/>
        <v>2.9474999999999998</v>
      </c>
    </row>
    <row r="11" spans="1:12" x14ac:dyDescent="0.25">
      <c r="A11" s="4" t="s">
        <v>42</v>
      </c>
      <c r="B11" s="4">
        <v>402</v>
      </c>
      <c r="C11" s="4">
        <v>0</v>
      </c>
      <c r="D11" s="4">
        <v>56</v>
      </c>
      <c r="E11" s="4">
        <v>218</v>
      </c>
      <c r="F11" s="4">
        <v>128</v>
      </c>
      <c r="G11" s="4">
        <f t="shared" si="5"/>
        <v>0</v>
      </c>
      <c r="H11" s="4">
        <f t="shared" si="0"/>
        <v>224</v>
      </c>
      <c r="I11" s="4">
        <f t="shared" si="1"/>
        <v>654</v>
      </c>
      <c r="J11" s="4">
        <f t="shared" si="2"/>
        <v>256</v>
      </c>
      <c r="K11" s="4">
        <f t="shared" si="3"/>
        <v>1134</v>
      </c>
      <c r="L11" s="24">
        <f t="shared" si="4"/>
        <v>2.8208955223880596</v>
      </c>
    </row>
    <row r="12" spans="1:12" x14ac:dyDescent="0.25">
      <c r="A12" s="4" t="s">
        <v>43</v>
      </c>
      <c r="B12" s="4">
        <v>397</v>
      </c>
      <c r="C12" s="4">
        <v>7</v>
      </c>
      <c r="D12" s="4">
        <v>133</v>
      </c>
      <c r="E12" s="4">
        <v>204</v>
      </c>
      <c r="F12" s="4">
        <v>53</v>
      </c>
      <c r="G12" s="4">
        <f t="shared" si="5"/>
        <v>35</v>
      </c>
      <c r="H12" s="4">
        <f t="shared" si="0"/>
        <v>532</v>
      </c>
      <c r="I12" s="4">
        <f t="shared" si="1"/>
        <v>612</v>
      </c>
      <c r="J12" s="4">
        <f t="shared" si="2"/>
        <v>106</v>
      </c>
      <c r="K12" s="4">
        <f t="shared" si="3"/>
        <v>1285</v>
      </c>
      <c r="L12" s="24">
        <f t="shared" si="4"/>
        <v>3.2367758186397984</v>
      </c>
    </row>
    <row r="13" spans="1:12" x14ac:dyDescent="0.25">
      <c r="A13" s="4" t="s">
        <v>44</v>
      </c>
      <c r="B13" s="4">
        <v>398</v>
      </c>
      <c r="C13" s="4">
        <v>1</v>
      </c>
      <c r="D13" s="4">
        <v>130</v>
      </c>
      <c r="E13" s="4">
        <v>159</v>
      </c>
      <c r="F13" s="4">
        <v>102</v>
      </c>
      <c r="G13" s="4">
        <f t="shared" si="5"/>
        <v>5</v>
      </c>
      <c r="H13" s="4">
        <f t="shared" si="0"/>
        <v>520</v>
      </c>
      <c r="I13" s="4">
        <f t="shared" si="1"/>
        <v>477</v>
      </c>
      <c r="J13" s="4">
        <f t="shared" si="2"/>
        <v>204</v>
      </c>
      <c r="K13" s="4">
        <f t="shared" si="3"/>
        <v>1206</v>
      </c>
      <c r="L13" s="24">
        <f t="shared" si="4"/>
        <v>3.0301507537688441</v>
      </c>
    </row>
    <row r="14" spans="1:12" x14ac:dyDescent="0.25">
      <c r="A14" s="4" t="s">
        <v>45</v>
      </c>
      <c r="B14" s="4">
        <v>391</v>
      </c>
      <c r="C14" s="4">
        <v>3</v>
      </c>
      <c r="D14" s="4">
        <v>117</v>
      </c>
      <c r="E14" s="4">
        <v>366</v>
      </c>
      <c r="F14" s="4">
        <v>64</v>
      </c>
      <c r="G14" s="4">
        <f t="shared" si="5"/>
        <v>15</v>
      </c>
      <c r="H14" s="4">
        <f t="shared" si="0"/>
        <v>468</v>
      </c>
      <c r="I14" s="4">
        <f t="shared" si="1"/>
        <v>1098</v>
      </c>
      <c r="J14" s="4">
        <f t="shared" si="2"/>
        <v>128</v>
      </c>
      <c r="K14" s="4">
        <f t="shared" si="3"/>
        <v>1709</v>
      </c>
      <c r="L14" s="24">
        <f t="shared" si="4"/>
        <v>4.3708439897698206</v>
      </c>
    </row>
    <row r="15" spans="1:12" x14ac:dyDescent="0.25">
      <c r="A15" s="4" t="s">
        <v>47</v>
      </c>
      <c r="B15" s="4">
        <v>399</v>
      </c>
      <c r="C15" s="4">
        <v>0</v>
      </c>
      <c r="D15" s="4">
        <v>78</v>
      </c>
      <c r="E15" s="4">
        <v>239</v>
      </c>
      <c r="F15" s="4">
        <v>82</v>
      </c>
      <c r="G15" s="4">
        <f t="shared" si="5"/>
        <v>0</v>
      </c>
      <c r="H15" s="4">
        <f t="shared" si="0"/>
        <v>312</v>
      </c>
      <c r="I15" s="4">
        <f t="shared" si="1"/>
        <v>717</v>
      </c>
      <c r="J15" s="4">
        <f t="shared" si="2"/>
        <v>164</v>
      </c>
      <c r="K15" s="4">
        <f t="shared" si="3"/>
        <v>1193</v>
      </c>
      <c r="L15" s="24">
        <f t="shared" si="4"/>
        <v>2.9899749373433582</v>
      </c>
    </row>
    <row r="16" spans="1:12" x14ac:dyDescent="0.25">
      <c r="A16" s="4" t="s">
        <v>48</v>
      </c>
      <c r="B16" s="4">
        <v>377</v>
      </c>
      <c r="C16" s="4">
        <v>2</v>
      </c>
      <c r="D16" s="4">
        <v>54</v>
      </c>
      <c r="E16" s="4">
        <v>184</v>
      </c>
      <c r="F16" s="4">
        <v>137</v>
      </c>
      <c r="G16" s="4">
        <f t="shared" si="5"/>
        <v>10</v>
      </c>
      <c r="H16" s="4">
        <f t="shared" si="0"/>
        <v>216</v>
      </c>
      <c r="I16" s="4">
        <f t="shared" si="1"/>
        <v>552</v>
      </c>
      <c r="J16" s="4">
        <f t="shared" si="2"/>
        <v>274</v>
      </c>
      <c r="K16" s="4">
        <f t="shared" si="3"/>
        <v>1052</v>
      </c>
      <c r="L16" s="24">
        <f t="shared" si="4"/>
        <v>2.7904509283819627</v>
      </c>
    </row>
    <row r="17" spans="1:12" x14ac:dyDescent="0.25">
      <c r="A17" s="4" t="s">
        <v>49</v>
      </c>
      <c r="B17" s="4"/>
      <c r="C17" s="4"/>
      <c r="D17" s="4"/>
      <c r="E17" s="4"/>
      <c r="F17" s="4"/>
      <c r="G17" s="4">
        <f t="shared" si="5"/>
        <v>0</v>
      </c>
      <c r="H17" s="4">
        <f t="shared" si="0"/>
        <v>0</v>
      </c>
      <c r="I17" s="4">
        <f t="shared" si="1"/>
        <v>0</v>
      </c>
      <c r="J17" s="4">
        <f t="shared" si="2"/>
        <v>0</v>
      </c>
      <c r="K17" s="4">
        <f t="shared" si="3"/>
        <v>0</v>
      </c>
      <c r="L17" s="24" t="e">
        <f t="shared" si="4"/>
        <v>#DIV/0!</v>
      </c>
    </row>
    <row r="18" spans="1:12" x14ac:dyDescent="0.25">
      <c r="A18" s="4" t="s">
        <v>38</v>
      </c>
      <c r="B18" s="4">
        <v>384</v>
      </c>
      <c r="C18" s="4">
        <v>135</v>
      </c>
      <c r="D18" s="4">
        <v>152</v>
      </c>
      <c r="E18" s="4">
        <v>93</v>
      </c>
      <c r="F18" s="4">
        <v>4</v>
      </c>
      <c r="G18" s="4">
        <f t="shared" si="5"/>
        <v>675</v>
      </c>
      <c r="H18" s="4">
        <f t="shared" si="0"/>
        <v>608</v>
      </c>
      <c r="I18" s="4">
        <f t="shared" si="1"/>
        <v>279</v>
      </c>
      <c r="J18" s="4">
        <f t="shared" si="2"/>
        <v>8</v>
      </c>
      <c r="K18" s="4">
        <f t="shared" si="3"/>
        <v>1570</v>
      </c>
      <c r="L18" s="24">
        <f t="shared" si="4"/>
        <v>4.088541666666667</v>
      </c>
    </row>
    <row r="19" spans="1:12" x14ac:dyDescent="0.25">
      <c r="A19" s="4" t="s">
        <v>39</v>
      </c>
      <c r="B19" s="4">
        <v>403</v>
      </c>
      <c r="C19" s="4">
        <v>0</v>
      </c>
      <c r="D19" s="4">
        <v>48</v>
      </c>
      <c r="E19" s="4">
        <v>239</v>
      </c>
      <c r="F19" s="4">
        <v>116</v>
      </c>
      <c r="G19" s="4">
        <f t="shared" si="5"/>
        <v>0</v>
      </c>
      <c r="H19" s="4">
        <f t="shared" si="0"/>
        <v>192</v>
      </c>
      <c r="I19" s="4">
        <f t="shared" si="1"/>
        <v>717</v>
      </c>
      <c r="J19" s="4">
        <f t="shared" si="2"/>
        <v>232</v>
      </c>
      <c r="K19" s="4">
        <f t="shared" si="3"/>
        <v>1141</v>
      </c>
      <c r="L19" s="24">
        <f t="shared" si="4"/>
        <v>2.8312655086848637</v>
      </c>
    </row>
    <row r="20" spans="1:12" x14ac:dyDescent="0.25">
      <c r="A20" s="4" t="s">
        <v>42</v>
      </c>
      <c r="B20" s="4">
        <v>386</v>
      </c>
      <c r="C20" s="4">
        <v>5</v>
      </c>
      <c r="D20" s="4">
        <v>93</v>
      </c>
      <c r="E20" s="4">
        <v>194</v>
      </c>
      <c r="F20" s="4">
        <v>94</v>
      </c>
      <c r="G20" s="4">
        <f t="shared" si="5"/>
        <v>25</v>
      </c>
      <c r="H20" s="4">
        <f t="shared" si="0"/>
        <v>372</v>
      </c>
      <c r="I20" s="4">
        <f t="shared" si="1"/>
        <v>582</v>
      </c>
      <c r="J20" s="4">
        <f t="shared" si="2"/>
        <v>188</v>
      </c>
      <c r="K20" s="4">
        <f t="shared" si="3"/>
        <v>1167</v>
      </c>
      <c r="L20" s="24">
        <f t="shared" si="4"/>
        <v>3.0233160621761659</v>
      </c>
    </row>
    <row r="21" spans="1:12" x14ac:dyDescent="0.25">
      <c r="A21" s="4" t="s">
        <v>43</v>
      </c>
      <c r="B21" s="4">
        <v>389</v>
      </c>
      <c r="C21" s="4">
        <v>41</v>
      </c>
      <c r="D21" s="4">
        <v>95</v>
      </c>
      <c r="E21" s="4">
        <v>188</v>
      </c>
      <c r="F21" s="4">
        <v>65</v>
      </c>
      <c r="G21" s="4">
        <f t="shared" si="5"/>
        <v>205</v>
      </c>
      <c r="H21" s="4">
        <f t="shared" si="0"/>
        <v>380</v>
      </c>
      <c r="I21" s="4">
        <f t="shared" si="1"/>
        <v>564</v>
      </c>
      <c r="J21" s="4">
        <f t="shared" si="2"/>
        <v>130</v>
      </c>
      <c r="K21" s="4">
        <f t="shared" si="3"/>
        <v>1279</v>
      </c>
      <c r="L21" s="24">
        <f t="shared" si="4"/>
        <v>3.2879177377892033</v>
      </c>
    </row>
    <row r="22" spans="1:12" x14ac:dyDescent="0.25">
      <c r="A22" s="4" t="s">
        <v>44</v>
      </c>
      <c r="B22" s="4">
        <v>396</v>
      </c>
      <c r="C22" s="4">
        <v>4</v>
      </c>
      <c r="D22" s="4">
        <v>70</v>
      </c>
      <c r="E22" s="4">
        <v>175</v>
      </c>
      <c r="F22" s="4">
        <v>147</v>
      </c>
      <c r="G22" s="4">
        <f t="shared" si="5"/>
        <v>20</v>
      </c>
      <c r="H22" s="4">
        <f t="shared" si="0"/>
        <v>280</v>
      </c>
      <c r="I22" s="4">
        <f t="shared" si="1"/>
        <v>525</v>
      </c>
      <c r="J22" s="4">
        <f t="shared" si="2"/>
        <v>294</v>
      </c>
      <c r="K22" s="4">
        <f t="shared" si="3"/>
        <v>1119</v>
      </c>
      <c r="L22" s="24">
        <f t="shared" si="4"/>
        <v>2.8257575757575757</v>
      </c>
    </row>
    <row r="23" spans="1:12" x14ac:dyDescent="0.25">
      <c r="A23" s="4" t="s">
        <v>45</v>
      </c>
      <c r="B23" s="4">
        <v>386</v>
      </c>
      <c r="C23" s="4">
        <v>5</v>
      </c>
      <c r="D23" s="4">
        <v>963</v>
      </c>
      <c r="E23" s="4">
        <v>194</v>
      </c>
      <c r="F23" s="4">
        <v>94</v>
      </c>
      <c r="G23" s="4">
        <f t="shared" si="5"/>
        <v>25</v>
      </c>
      <c r="H23" s="4">
        <v>385</v>
      </c>
      <c r="I23" s="4">
        <f t="shared" si="1"/>
        <v>582</v>
      </c>
      <c r="J23" s="4">
        <f t="shared" si="2"/>
        <v>188</v>
      </c>
      <c r="K23" s="4">
        <f t="shared" si="3"/>
        <v>1180</v>
      </c>
      <c r="L23" s="24">
        <f t="shared" si="4"/>
        <v>3.0569948186528499</v>
      </c>
    </row>
    <row r="24" spans="1:12" x14ac:dyDescent="0.25">
      <c r="A24" s="4" t="s">
        <v>47</v>
      </c>
      <c r="B24" s="4">
        <v>394</v>
      </c>
      <c r="C24" s="4">
        <v>0</v>
      </c>
      <c r="D24" s="4">
        <v>68</v>
      </c>
      <c r="E24" s="4">
        <v>212</v>
      </c>
      <c r="F24" s="4">
        <v>111</v>
      </c>
      <c r="G24" s="4">
        <f t="shared" si="5"/>
        <v>0</v>
      </c>
      <c r="H24" s="4">
        <f t="shared" si="0"/>
        <v>272</v>
      </c>
      <c r="I24" s="4">
        <f t="shared" si="1"/>
        <v>636</v>
      </c>
      <c r="J24" s="4">
        <f t="shared" si="2"/>
        <v>222</v>
      </c>
      <c r="K24" s="4">
        <f t="shared" si="3"/>
        <v>1130</v>
      </c>
      <c r="L24" s="24">
        <f t="shared" si="4"/>
        <v>2.8680203045685277</v>
      </c>
    </row>
    <row r="25" spans="1:12" x14ac:dyDescent="0.25">
      <c r="A25" s="4" t="s">
        <v>48</v>
      </c>
      <c r="B25" s="4"/>
      <c r="C25" s="4"/>
      <c r="D25" s="4"/>
      <c r="E25" s="4"/>
      <c r="F25" s="4"/>
      <c r="G25" s="4">
        <f t="shared" si="5"/>
        <v>0</v>
      </c>
      <c r="H25" s="4">
        <f t="shared" si="0"/>
        <v>0</v>
      </c>
      <c r="I25" s="4">
        <f t="shared" si="1"/>
        <v>0</v>
      </c>
      <c r="J25" s="4">
        <f t="shared" si="2"/>
        <v>0</v>
      </c>
      <c r="K25" s="4">
        <f t="shared" si="3"/>
        <v>0</v>
      </c>
      <c r="L25" s="24" t="e">
        <f t="shared" si="4"/>
        <v>#DIV/0!</v>
      </c>
    </row>
    <row r="26" spans="1:12" x14ac:dyDescent="0.25">
      <c r="A26" s="4" t="s">
        <v>50</v>
      </c>
      <c r="B26" s="4">
        <v>382</v>
      </c>
      <c r="C26" s="4">
        <v>9</v>
      </c>
      <c r="D26" s="4">
        <v>87</v>
      </c>
      <c r="E26" s="4">
        <v>208</v>
      </c>
      <c r="F26" s="4">
        <v>78</v>
      </c>
      <c r="G26" s="4">
        <f t="shared" si="5"/>
        <v>45</v>
      </c>
      <c r="H26" s="4">
        <f t="shared" si="0"/>
        <v>348</v>
      </c>
      <c r="I26" s="4">
        <f t="shared" si="1"/>
        <v>624</v>
      </c>
      <c r="J26" s="4">
        <f t="shared" si="2"/>
        <v>156</v>
      </c>
      <c r="K26" s="4">
        <f t="shared" si="3"/>
        <v>1173</v>
      </c>
      <c r="L26" s="24">
        <f t="shared" si="4"/>
        <v>3.0706806282722514</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Результаты ВПР за 3 года</vt:lpstr>
      <vt:lpstr>СОШ №1 пгт Каа-Хем</vt:lpstr>
      <vt:lpstr>СОШ №2 пгт Каа-Хем</vt:lpstr>
      <vt:lpstr>Баян-Кол</vt:lpstr>
      <vt:lpstr>Кара-Хаак</vt:lpstr>
      <vt:lpstr>Сукпак</vt:lpstr>
      <vt:lpstr>Терлиг-Хая</vt:lpstr>
      <vt:lpstr>Усть-Элегест</vt:lpstr>
      <vt:lpstr>Целинная</vt:lpstr>
      <vt:lpstr>Чербинская</vt:lpstr>
      <vt:lpstr>Шамбалыг</vt:lpstr>
      <vt:lpstr>Ээрбекская</vt: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2021-01-18T07:21:11Z</dcterms:modified>
</cp:coreProperties>
</file>